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77BEE2D0-5E0E-4DAB-B0E6-A98A44D1394D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1 квартал" sheetId="1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K24" i="1" l="1"/>
  <c r="K23" i="1"/>
  <c r="K22" i="1"/>
  <c r="K20" i="1"/>
  <c r="K19" i="1"/>
  <c r="K18" i="1"/>
  <c r="K17" i="1"/>
  <c r="K15" i="1"/>
  <c r="K14" i="1"/>
  <c r="K13" i="1"/>
  <c r="K8" i="1"/>
  <c r="K9" i="1"/>
  <c r="K10" i="1"/>
  <c r="K7" i="1"/>
  <c r="J24" i="1"/>
  <c r="J23" i="1"/>
  <c r="J22" i="1" s="1"/>
  <c r="H17" i="1"/>
  <c r="J19" i="1"/>
  <c r="J18" i="1"/>
  <c r="J17" i="1" s="1"/>
  <c r="J13" i="1"/>
  <c r="D17" i="1"/>
  <c r="E17" i="1"/>
  <c r="F17" i="1"/>
  <c r="F7" i="1"/>
  <c r="D7" i="1"/>
  <c r="E15" i="1"/>
  <c r="F15" i="1" s="1"/>
  <c r="F14" i="1"/>
  <c r="E13" i="1" l="1"/>
  <c r="F13" i="1"/>
  <c r="J10" i="1" l="1"/>
  <c r="J9" i="1"/>
  <c r="J8" i="1"/>
  <c r="E11" i="1"/>
  <c r="E10" i="1"/>
  <c r="H10" i="1" s="1"/>
  <c r="H9" i="1"/>
  <c r="H8" i="1"/>
  <c r="H7" i="1" l="1"/>
  <c r="J7" i="1"/>
  <c r="E7" i="1"/>
</calcChain>
</file>

<file path=xl/sharedStrings.xml><?xml version="1.0" encoding="utf-8"?>
<sst xmlns="http://schemas.openxmlformats.org/spreadsheetml/2006/main" count="43" uniqueCount="35">
  <si>
    <t>№ п/п</t>
  </si>
  <si>
    <t>по виду услуг: "Передача и распределение тепловой энергии"</t>
  </si>
  <si>
    <t>м</t>
  </si>
  <si>
    <t>шт</t>
  </si>
  <si>
    <t>по виду услуг: "Снабжение тепловой энергии"</t>
  </si>
  <si>
    <t>по виду услуг: "Подача воды по распределительным сетям"</t>
  </si>
  <si>
    <t>по виду услуг: "Отведение сточных вод"</t>
  </si>
  <si>
    <t>Выполненно</t>
  </si>
  <si>
    <t>Информация о ходе исполнения утвержденной инвестиционной программы за 1 квартал 2025 года</t>
  </si>
  <si>
    <t>Реконструкция ТМ №2 по пр.Строителей от пр.Республики до насосной станции ул.Ушинского</t>
  </si>
  <si>
    <t>Реконструкция ТМ №3 по пр.Металлургов вдоль 3 -го микрорайона от ТК-02 (Металлургов-Абая) до ТК-34 (пр.Республики)</t>
  </si>
  <si>
    <t>Реконструкция ТМ №2а по ул.Амангельды от д.№7 6-го микрорайона до ТК-4а по ул.Темиртауская</t>
  </si>
  <si>
    <t xml:space="preserve">Закуп а/техники:ГАЗЕЛЬ тентованная с электростанцией  на два поста </t>
  </si>
  <si>
    <t>Наименование мероприятий инвестиционной программы (проекта)</t>
  </si>
  <si>
    <t>Единица измерений</t>
  </si>
  <si>
    <t xml:space="preserve">Количество </t>
  </si>
  <si>
    <t>Сумма инвестиций, тыс. тенге (без НДС)</t>
  </si>
  <si>
    <t>Источник финансирования, тыс. тенге</t>
  </si>
  <si>
    <t>собственные</t>
  </si>
  <si>
    <t>заемные</t>
  </si>
  <si>
    <t>Бюджетные средства ГУ ОЖКХ</t>
  </si>
  <si>
    <t xml:space="preserve">Нерегулируемая (иная) деятельность </t>
  </si>
  <si>
    <t>ВСЕГО на 2025год</t>
  </si>
  <si>
    <t>ВСЕГО на 2025 год</t>
  </si>
  <si>
    <t>Сервер HPE ML30 Gen11 (P65093-421)</t>
  </si>
  <si>
    <t>шт.</t>
  </si>
  <si>
    <t>Компьютер HP ProDesk 400 G7MT (9CY18AV) + 23.8 HP P24v G4 (9TY24AA)</t>
  </si>
  <si>
    <t>Реконструкция водовода Караганда-Темиртау со строительством повысительной насосной станции</t>
  </si>
  <si>
    <t>Строительство системы обеззораживания воды гипохлоритом натрия (электролизным методом) для комплекса сооружений ТОО "Окжетпес-Т" по адресу: г.Темиртау,ул.Амангельды,102А</t>
  </si>
  <si>
    <t>Закуп насосного оборудования на насосную станцию Республики-Сейфуллина:насос Pedrollo108 с частотным преобразователем - первый комплект</t>
  </si>
  <si>
    <t>комплект</t>
  </si>
  <si>
    <t>Строительство хоз-фекальной канализации к ИЖД квартала АБВ</t>
  </si>
  <si>
    <t>ФНС квартала АБВ: закуп вакуумного выключателя 10кВ</t>
  </si>
  <si>
    <t>Отклонение, %</t>
  </si>
  <si>
    <t>срок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</si>
</sst>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7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2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selection activeCell="B11" sqref="B11"/>
    </sheetView>
  </sheetViews>
  <sheetFormatPr defaultRowHeight="15" x14ac:dyDescent="0.25"/>
  <cols>
    <col min="1" max="1" width="7" bestFit="1" customWidth="1"/>
    <col min="2" max="2" width="82.28515625" customWidth="1"/>
    <col min="3" max="3" width="14.28515625" customWidth="1"/>
    <col min="4" max="4" width="12.5703125" customWidth="1"/>
    <col min="5" max="5" width="19.42578125" bestFit="1" customWidth="1"/>
    <col min="6" max="6" width="14.140625" customWidth="1"/>
    <col min="7" max="7" width="11.28515625" customWidth="1"/>
    <col min="8" max="8" width="19.42578125" customWidth="1"/>
    <col min="9" max="9" width="18.140625" customWidth="1"/>
    <col min="10" max="10" width="19.42578125" customWidth="1"/>
    <col min="11" max="12" width="18.42578125" customWidth="1"/>
  </cols>
  <sheetData>
    <row r="1" spans="1:12" s="1" customFormat="1" ht="18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5"/>
    </row>
    <row r="2" spans="1:12" s="1" customFormat="1" ht="18.75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2" s="2" customFormat="1" ht="15.75" x14ac:dyDescent="0.25">
      <c r="A3" s="29" t="s">
        <v>0</v>
      </c>
      <c r="B3" s="29" t="s">
        <v>13</v>
      </c>
      <c r="C3" s="29" t="s">
        <v>14</v>
      </c>
      <c r="D3" s="29" t="s">
        <v>15</v>
      </c>
      <c r="E3" s="29" t="s">
        <v>16</v>
      </c>
      <c r="F3" s="29" t="s">
        <v>17</v>
      </c>
      <c r="G3" s="29"/>
      <c r="H3" s="29"/>
      <c r="I3" s="29"/>
      <c r="J3" s="30" t="s">
        <v>7</v>
      </c>
      <c r="K3" s="31" t="s">
        <v>33</v>
      </c>
      <c r="L3" s="31" t="s">
        <v>34</v>
      </c>
    </row>
    <row r="4" spans="1:12" s="2" customFormat="1" ht="25.5" x14ac:dyDescent="0.25">
      <c r="A4" s="29"/>
      <c r="B4" s="29"/>
      <c r="C4" s="29"/>
      <c r="D4" s="29"/>
      <c r="E4" s="29"/>
      <c r="F4" s="6" t="s">
        <v>18</v>
      </c>
      <c r="G4" s="6" t="s">
        <v>19</v>
      </c>
      <c r="H4" s="6" t="s">
        <v>20</v>
      </c>
      <c r="I4" s="6" t="s">
        <v>21</v>
      </c>
      <c r="J4" s="30"/>
      <c r="K4" s="31"/>
      <c r="L4" s="31"/>
    </row>
    <row r="5" spans="1:12" ht="16.5" customHeight="1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/>
    </row>
    <row r="6" spans="1:12" ht="16.5" customHeight="1" x14ac:dyDescent="0.25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13"/>
    </row>
    <row r="7" spans="1:12" ht="15.75" customHeight="1" x14ac:dyDescent="0.25">
      <c r="A7" s="10"/>
      <c r="B7" s="11" t="s">
        <v>22</v>
      </c>
      <c r="C7" s="7"/>
      <c r="D7" s="8">
        <f>D8+D9+D10</f>
        <v>4215</v>
      </c>
      <c r="E7" s="9">
        <f>E11+E10+E9+E8</f>
        <v>372427.4</v>
      </c>
      <c r="F7" s="9">
        <f>F11+F10+F9+F8</f>
        <v>56538.54</v>
      </c>
      <c r="G7" s="17"/>
      <c r="H7" s="9">
        <f>H10+H11+H9+H8</f>
        <v>315888.86</v>
      </c>
      <c r="I7" s="17"/>
      <c r="J7" s="9">
        <f>J10+J11+J9+J8</f>
        <v>0</v>
      </c>
      <c r="K7" s="9">
        <f>J7/E7%</f>
        <v>0</v>
      </c>
      <c r="L7" s="32">
        <v>46022</v>
      </c>
    </row>
    <row r="8" spans="1:12" ht="21" customHeight="1" x14ac:dyDescent="0.25">
      <c r="A8" s="7">
        <v>1</v>
      </c>
      <c r="B8" s="10" t="s">
        <v>9</v>
      </c>
      <c r="C8" s="7" t="s">
        <v>2</v>
      </c>
      <c r="D8" s="8">
        <v>1600</v>
      </c>
      <c r="E8" s="12">
        <v>100000</v>
      </c>
      <c r="F8" s="17"/>
      <c r="G8" s="17"/>
      <c r="H8" s="12">
        <f>E8</f>
        <v>100000</v>
      </c>
      <c r="I8" s="17"/>
      <c r="J8" s="12">
        <f>G8</f>
        <v>0</v>
      </c>
      <c r="K8" s="12">
        <f t="shared" ref="K8:K10" si="0">J8/E8%</f>
        <v>0</v>
      </c>
      <c r="L8" s="32">
        <v>46022</v>
      </c>
    </row>
    <row r="9" spans="1:12" ht="29.25" customHeight="1" x14ac:dyDescent="0.25">
      <c r="A9" s="7">
        <v>2</v>
      </c>
      <c r="B9" s="10" t="s">
        <v>10</v>
      </c>
      <c r="C9" s="7" t="s">
        <v>2</v>
      </c>
      <c r="D9" s="8">
        <v>795</v>
      </c>
      <c r="E9" s="12">
        <v>107944.43</v>
      </c>
      <c r="F9" s="17"/>
      <c r="G9" s="17"/>
      <c r="H9" s="12">
        <f>E9</f>
        <v>107944.43</v>
      </c>
      <c r="I9" s="17"/>
      <c r="J9" s="12">
        <f>G9</f>
        <v>0</v>
      </c>
      <c r="K9" s="12">
        <f t="shared" si="0"/>
        <v>0</v>
      </c>
      <c r="L9" s="32">
        <v>46022</v>
      </c>
    </row>
    <row r="10" spans="1:12" ht="25.5" x14ac:dyDescent="0.25">
      <c r="A10" s="7">
        <v>3</v>
      </c>
      <c r="B10" s="10" t="s">
        <v>11</v>
      </c>
      <c r="C10" s="7" t="s">
        <v>2</v>
      </c>
      <c r="D10" s="8">
        <v>1820</v>
      </c>
      <c r="E10" s="12">
        <f>E9</f>
        <v>107944.43</v>
      </c>
      <c r="F10" s="17"/>
      <c r="G10" s="17"/>
      <c r="H10" s="12">
        <f>E10</f>
        <v>107944.43</v>
      </c>
      <c r="I10" s="17"/>
      <c r="J10" s="12">
        <f>G10</f>
        <v>0</v>
      </c>
      <c r="K10" s="12">
        <f t="shared" si="0"/>
        <v>0</v>
      </c>
      <c r="L10" s="32">
        <v>46022</v>
      </c>
    </row>
    <row r="11" spans="1:12" ht="18.75" customHeight="1" x14ac:dyDescent="0.25">
      <c r="A11" s="7">
        <v>4</v>
      </c>
      <c r="B11" s="10" t="s">
        <v>12</v>
      </c>
      <c r="C11" s="7" t="s">
        <v>3</v>
      </c>
      <c r="D11" s="8">
        <v>3</v>
      </c>
      <c r="E11" s="12">
        <f>F11</f>
        <v>56538.54</v>
      </c>
      <c r="F11" s="12">
        <v>56538.54</v>
      </c>
      <c r="G11" s="17"/>
      <c r="H11" s="12"/>
      <c r="I11" s="17"/>
      <c r="J11" s="17"/>
      <c r="K11" s="18"/>
      <c r="L11" s="32">
        <v>46022</v>
      </c>
    </row>
    <row r="12" spans="1:12" ht="15.75" customHeight="1" x14ac:dyDescent="0.25">
      <c r="A12" s="27" t="s">
        <v>4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13"/>
    </row>
    <row r="13" spans="1:12" ht="15.75" x14ac:dyDescent="0.25">
      <c r="A13" s="14"/>
      <c r="B13" s="11" t="s">
        <v>23</v>
      </c>
      <c r="C13" s="14"/>
      <c r="D13" s="15"/>
      <c r="E13" s="9">
        <f>SUM(E14:E15)</f>
        <v>1630.1349</v>
      </c>
      <c r="F13" s="9">
        <f t="shared" ref="F13" si="1">SUM(F14:F15)</f>
        <v>1630.1349</v>
      </c>
      <c r="G13" s="3"/>
      <c r="H13" s="3"/>
      <c r="I13" s="3"/>
      <c r="J13" s="9">
        <f>SUM(J14:J15)</f>
        <v>0</v>
      </c>
      <c r="K13" s="9">
        <f>J13/E13%</f>
        <v>0</v>
      </c>
      <c r="L13" s="9"/>
    </row>
    <row r="14" spans="1:12" ht="21" customHeight="1" x14ac:dyDescent="0.25">
      <c r="A14" s="7">
        <v>1</v>
      </c>
      <c r="B14" s="10" t="s">
        <v>24</v>
      </c>
      <c r="C14" s="16" t="s">
        <v>25</v>
      </c>
      <c r="D14" s="8">
        <v>1</v>
      </c>
      <c r="E14" s="12">
        <v>846.46299999999997</v>
      </c>
      <c r="F14" s="17">
        <f>E14</f>
        <v>846.46299999999997</v>
      </c>
      <c r="G14" s="3"/>
      <c r="H14" s="3"/>
      <c r="I14" s="3"/>
      <c r="J14" s="12">
        <v>0</v>
      </c>
      <c r="K14" s="12">
        <f t="shared" ref="K14:K15" si="2">J14/E14%</f>
        <v>0</v>
      </c>
      <c r="L14" s="32">
        <v>46022</v>
      </c>
    </row>
    <row r="15" spans="1:12" ht="20.25" customHeight="1" x14ac:dyDescent="0.25">
      <c r="A15" s="7">
        <v>2</v>
      </c>
      <c r="B15" s="10" t="s">
        <v>26</v>
      </c>
      <c r="C15" s="16" t="s">
        <v>25</v>
      </c>
      <c r="D15" s="8">
        <v>2</v>
      </c>
      <c r="E15" s="12">
        <f>783671.9/1000</f>
        <v>783.67190000000005</v>
      </c>
      <c r="F15" s="17">
        <f t="shared" ref="F15" si="3">E15</f>
        <v>783.67190000000005</v>
      </c>
      <c r="G15" s="3"/>
      <c r="H15" s="3"/>
      <c r="I15" s="3"/>
      <c r="J15" s="12">
        <v>0</v>
      </c>
      <c r="K15" s="12">
        <f t="shared" si="2"/>
        <v>0</v>
      </c>
      <c r="L15" s="32">
        <v>46022</v>
      </c>
    </row>
    <row r="16" spans="1:12" ht="23.25" customHeight="1" x14ac:dyDescent="0.25">
      <c r="A16" s="27" t="s">
        <v>5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13"/>
    </row>
    <row r="17" spans="1:12" ht="15.75" customHeight="1" x14ac:dyDescent="0.25">
      <c r="A17" s="14"/>
      <c r="B17" s="11" t="s">
        <v>22</v>
      </c>
      <c r="C17" s="14"/>
      <c r="D17" s="9">
        <f>SUM(D18:D19)</f>
        <v>8650</v>
      </c>
      <c r="E17" s="9">
        <f t="shared" ref="E17" si="4">SUM(E18:E20)</f>
        <v>73784.479999999996</v>
      </c>
      <c r="F17" s="9">
        <f>SUM(F18:F20)</f>
        <v>1663.9</v>
      </c>
      <c r="G17" s="9"/>
      <c r="H17" s="9">
        <f>SUM(H18:H20)</f>
        <v>72120.58</v>
      </c>
      <c r="I17" s="13"/>
      <c r="J17" s="9">
        <f>SUM(J18:J20)</f>
        <v>0</v>
      </c>
      <c r="K17" s="9">
        <f>J17/E17%</f>
        <v>0</v>
      </c>
      <c r="L17" s="9"/>
    </row>
    <row r="18" spans="1:12" ht="23.25" customHeight="1" x14ac:dyDescent="0.25">
      <c r="A18" s="7">
        <v>1</v>
      </c>
      <c r="B18" s="10" t="s">
        <v>27</v>
      </c>
      <c r="C18" s="16" t="s">
        <v>2</v>
      </c>
      <c r="D18" s="8">
        <v>8650</v>
      </c>
      <c r="E18" s="12">
        <v>52120.58</v>
      </c>
      <c r="F18" s="17"/>
      <c r="G18" s="3"/>
      <c r="H18" s="12">
        <v>52120.58</v>
      </c>
      <c r="I18" s="13"/>
      <c r="J18" s="12">
        <f>I18</f>
        <v>0</v>
      </c>
      <c r="K18" s="12">
        <f t="shared" ref="K18:K19" si="5">J18/E18%</f>
        <v>0</v>
      </c>
      <c r="L18" s="32">
        <v>46022</v>
      </c>
    </row>
    <row r="19" spans="1:12" ht="34.5" customHeight="1" x14ac:dyDescent="0.25">
      <c r="A19" s="7">
        <v>2</v>
      </c>
      <c r="B19" s="10" t="s">
        <v>28</v>
      </c>
      <c r="C19" s="16"/>
      <c r="D19" s="8"/>
      <c r="E19" s="12">
        <v>20000</v>
      </c>
      <c r="F19" s="17"/>
      <c r="G19" s="3"/>
      <c r="H19" s="12">
        <v>20000</v>
      </c>
      <c r="I19" s="13"/>
      <c r="J19" s="12">
        <f t="shared" ref="J19" si="6">I19</f>
        <v>0</v>
      </c>
      <c r="K19" s="12">
        <f t="shared" si="5"/>
        <v>0</v>
      </c>
      <c r="L19" s="32">
        <v>46022</v>
      </c>
    </row>
    <row r="20" spans="1:12" ht="30.75" customHeight="1" x14ac:dyDescent="0.25">
      <c r="A20" s="7">
        <v>3</v>
      </c>
      <c r="B20" s="10" t="s">
        <v>29</v>
      </c>
      <c r="C20" s="16" t="s">
        <v>30</v>
      </c>
      <c r="D20" s="8">
        <v>1</v>
      </c>
      <c r="E20" s="12">
        <v>1663.9</v>
      </c>
      <c r="F20" s="17">
        <v>1663.9</v>
      </c>
      <c r="G20" s="3"/>
      <c r="H20" s="17"/>
      <c r="I20" s="13"/>
      <c r="J20" s="12">
        <v>0</v>
      </c>
      <c r="K20" s="12">
        <f>J20/E20%</f>
        <v>0</v>
      </c>
      <c r="L20" s="32">
        <v>46022</v>
      </c>
    </row>
    <row r="21" spans="1:12" ht="19.5" customHeight="1" x14ac:dyDescent="0.25">
      <c r="A21" s="27" t="s">
        <v>6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13"/>
    </row>
    <row r="22" spans="1:12" x14ac:dyDescent="0.25">
      <c r="A22" s="21"/>
      <c r="B22" s="20" t="s">
        <v>22</v>
      </c>
      <c r="C22" s="19"/>
      <c r="D22" s="24">
        <v>2000</v>
      </c>
      <c r="E22" s="23">
        <v>134885.367</v>
      </c>
      <c r="F22" s="23">
        <v>15159.736999999999</v>
      </c>
      <c r="G22" s="19">
        <v>0</v>
      </c>
      <c r="H22" s="23">
        <v>119725.63</v>
      </c>
      <c r="I22" s="26"/>
      <c r="J22" s="9">
        <f>SUM(J23:J24)</f>
        <v>0</v>
      </c>
      <c r="K22" s="9">
        <f t="shared" ref="K22:K24" si="7">J22/E22%</f>
        <v>0</v>
      </c>
      <c r="L22" s="9"/>
    </row>
    <row r="23" spans="1:12" ht="15.75" customHeight="1" x14ac:dyDescent="0.25">
      <c r="A23" s="19">
        <v>1</v>
      </c>
      <c r="B23" s="21" t="s">
        <v>31</v>
      </c>
      <c r="C23" s="19" t="s">
        <v>2</v>
      </c>
      <c r="D23" s="24">
        <v>2000</v>
      </c>
      <c r="E23" s="22">
        <v>119725.63</v>
      </c>
      <c r="F23" s="21"/>
      <c r="G23" s="21"/>
      <c r="H23" s="25">
        <v>119725.63</v>
      </c>
      <c r="I23" s="26"/>
      <c r="J23" s="12">
        <f>I23</f>
        <v>0</v>
      </c>
      <c r="K23" s="12">
        <f t="shared" si="7"/>
        <v>0</v>
      </c>
      <c r="L23" s="32">
        <v>46022</v>
      </c>
    </row>
    <row r="24" spans="1:12" ht="19.5" customHeight="1" x14ac:dyDescent="0.25">
      <c r="A24" s="19">
        <v>2</v>
      </c>
      <c r="B24" s="21" t="s">
        <v>32</v>
      </c>
      <c r="C24" s="19" t="s">
        <v>3</v>
      </c>
      <c r="D24" s="24">
        <v>4</v>
      </c>
      <c r="E24" s="22">
        <v>15159.736999999999</v>
      </c>
      <c r="F24" s="22">
        <v>15159.736999999999</v>
      </c>
      <c r="G24" s="21"/>
      <c r="H24" s="22"/>
      <c r="I24" s="26"/>
      <c r="J24" s="12">
        <f t="shared" ref="J24" si="8">I24</f>
        <v>0</v>
      </c>
      <c r="K24" s="12">
        <f t="shared" si="7"/>
        <v>0</v>
      </c>
      <c r="L24" s="32">
        <v>46022</v>
      </c>
    </row>
  </sheetData>
  <mergeCells count="14">
    <mergeCell ref="L3:L4"/>
    <mergeCell ref="A6:K6"/>
    <mergeCell ref="A12:K12"/>
    <mergeCell ref="A16:K16"/>
    <mergeCell ref="A21:K21"/>
    <mergeCell ref="A1:K1"/>
    <mergeCell ref="A3:A4"/>
    <mergeCell ref="B3:B4"/>
    <mergeCell ref="C3:C4"/>
    <mergeCell ref="D3:D4"/>
    <mergeCell ref="E3:E4"/>
    <mergeCell ref="F3:I3"/>
    <mergeCell ref="J3:J4"/>
    <mergeCell ref="K3:K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квартал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2026-05-14T08:08:39Z</dcterms:modified>
</cp:coreProperties>
</file>