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EKT\Desktop\"/>
    </mc:Choice>
  </mc:AlternateContent>
  <bookViews>
    <workbookView xWindow="0" yWindow="0" windowWidth="24000" windowHeight="9690"/>
  </bookViews>
  <sheets>
    <sheet name="ИП 1кв-л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J28" i="1"/>
  <c r="F28" i="1"/>
  <c r="J26" i="1"/>
  <c r="K26" i="1" s="1"/>
  <c r="F26" i="1"/>
  <c r="J25" i="1"/>
  <c r="K25" i="1" s="1"/>
  <c r="H25" i="1"/>
  <c r="H24" i="1" s="1"/>
  <c r="F24" i="1"/>
  <c r="E24" i="1"/>
  <c r="D24" i="1"/>
  <c r="K22" i="1"/>
  <c r="F22" i="1"/>
  <c r="F19" i="1" s="1"/>
  <c r="K21" i="1"/>
  <c r="J21" i="1"/>
  <c r="H21" i="1"/>
  <c r="H19" i="1" s="1"/>
  <c r="K20" i="1"/>
  <c r="J20" i="1"/>
  <c r="H20" i="1"/>
  <c r="J19" i="1"/>
  <c r="K19" i="1" s="1"/>
  <c r="E19" i="1"/>
  <c r="D19" i="1"/>
  <c r="K17" i="1"/>
  <c r="F17" i="1"/>
  <c r="K16" i="1"/>
  <c r="F16" i="1"/>
  <c r="F14" i="1" s="1"/>
  <c r="K15" i="1"/>
  <c r="F15" i="1"/>
  <c r="J14" i="1"/>
  <c r="K14" i="1" s="1"/>
  <c r="E14" i="1"/>
  <c r="F12" i="1"/>
  <c r="F11" i="1"/>
  <c r="F7" i="1" s="1"/>
  <c r="K10" i="1"/>
  <c r="J10" i="1"/>
  <c r="H10" i="1"/>
  <c r="K9" i="1"/>
  <c r="J9" i="1"/>
  <c r="H9" i="1"/>
  <c r="J8" i="1"/>
  <c r="K8" i="1" s="1"/>
  <c r="H8" i="1"/>
  <c r="H7" i="1"/>
  <c r="E7" i="1"/>
  <c r="D7" i="1"/>
  <c r="J7" i="1" l="1"/>
  <c r="K7" i="1" s="1"/>
  <c r="J24" i="1"/>
  <c r="K24" i="1" s="1"/>
</calcChain>
</file>

<file path=xl/sharedStrings.xml><?xml version="1.0" encoding="utf-8"?>
<sst xmlns="http://schemas.openxmlformats.org/spreadsheetml/2006/main" count="49" uniqueCount="36">
  <si>
    <t>Информация о ходе исполнения утвержденной инвестиционной программы за 1 квартал 2026 года</t>
  </si>
  <si>
    <t>№ п/п</t>
  </si>
  <si>
    <t>Наименование мероприятий инвестиционной программы (проекта)</t>
  </si>
  <si>
    <t>Единица измерений</t>
  </si>
  <si>
    <t xml:space="preserve">Количество </t>
  </si>
  <si>
    <t>Сумма инвестиций, тыс. тенге (без НДС)</t>
  </si>
  <si>
    <t>Источник финансирования, тыс. тенге</t>
  </si>
  <si>
    <t>Выполненно</t>
  </si>
  <si>
    <t>Отклонение, %</t>
  </si>
  <si>
    <t>собственные</t>
  </si>
  <si>
    <t>заемные</t>
  </si>
  <si>
    <t>Бюджетные средства ГУ ОЖКХ</t>
  </si>
  <si>
    <t xml:space="preserve">Нерегулируемая (иная) деятельность </t>
  </si>
  <si>
    <t>по виду услуг: "Передача и распределение тепловой энергии"</t>
  </si>
  <si>
    <t>ВСЕГО на 2026 год</t>
  </si>
  <si>
    <t>Реконструкция ТМ №3 по пр.Металлургов вдоль 3 -го микрорайона от ТК-02 (Металлургов-Абая) до ТК-34 (пр.Республики)</t>
  </si>
  <si>
    <t>м</t>
  </si>
  <si>
    <t>Реконструкция ТМ №2а по ул.Амангельды от д.№7 6-го микрорайона до ТК-4а по ул.Темиртауская</t>
  </si>
  <si>
    <t>Реконструция ТМ №3 по ул.Мичурина от ВК Мука - Сахар (ул.Караганды) до ТП-34</t>
  </si>
  <si>
    <t>Закуп а/техники:трактор-насос МТЗ с навесным оборудованием и обратной лопатой</t>
  </si>
  <si>
    <t xml:space="preserve">Закуп а/техники:ГАЗЕЛЬ тентованная с электростанцией  на два поста </t>
  </si>
  <si>
    <t>шт.</t>
  </si>
  <si>
    <t>по виду услуг: "Снабжение тепловой энергии"</t>
  </si>
  <si>
    <t>МФУ HP LaserJet M430f</t>
  </si>
  <si>
    <t>МФУ Xerox WorkCentre B1025DA</t>
  </si>
  <si>
    <t>Сетевой накопитель Synology DiskStation DS 1522+</t>
  </si>
  <si>
    <t>по виду услуг: "Подача воды по распределительным сетям"</t>
  </si>
  <si>
    <t>Реконструкция водовода Караганда-Темиртау со строительством повысительной насосной станции</t>
  </si>
  <si>
    <t>Строительство системы обеззораживания воды гипохлоритом натрия (электролизным методом) для комплекса сооружений ТОО "Окжетпес-Т" по адресу: г.Темиртау,ул.Амангельды,102А</t>
  </si>
  <si>
    <t>Закуп насосного оборудования на насосную станцию Республики-Сейфуллина:насос Pedrollo108 с частотным преобразователем - первый комплект</t>
  </si>
  <si>
    <t>комплект</t>
  </si>
  <si>
    <t>по виду услуг: "Отведение сточных вод"</t>
  </si>
  <si>
    <t>Строительство хоз-фекальной канализации к ИЖД квартала АБВ</t>
  </si>
  <si>
    <t>ФНС 117 квартала:Закуп трансформатора 10/0,4 кВа1000кВ</t>
  </si>
  <si>
    <t>Перенос скоров с 2025 года</t>
  </si>
  <si>
    <t>Вакуумный выключатель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</si>
</sst>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3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/>
    <xf numFmtId="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sqref="A1:K1"/>
    </sheetView>
  </sheetViews>
  <sheetFormatPr defaultRowHeight="15" x14ac:dyDescent="0.25"/>
  <cols>
    <col min="1" max="1" width="7" bestFit="1" customWidth="1"/>
    <col min="2" max="2" width="82.28515625" customWidth="1"/>
    <col min="3" max="3" width="14.28515625" customWidth="1"/>
    <col min="4" max="4" width="12.5703125" customWidth="1"/>
    <col min="5" max="5" width="19.42578125" bestFit="1" customWidth="1"/>
    <col min="6" max="6" width="14.140625" customWidth="1"/>
    <col min="7" max="7" width="11.28515625" customWidth="1"/>
    <col min="8" max="8" width="19.42578125" customWidth="1"/>
    <col min="9" max="9" width="18.140625" customWidth="1"/>
    <col min="10" max="10" width="19.42578125" customWidth="1"/>
    <col min="11" max="11" width="18.42578125" customWidth="1"/>
  </cols>
  <sheetData>
    <row r="1" spans="1:11" s="2" customFormat="1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8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7" customFormat="1" ht="15.7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4"/>
      <c r="J3" s="5" t="s">
        <v>7</v>
      </c>
      <c r="K3" s="6" t="s">
        <v>8</v>
      </c>
    </row>
    <row r="4" spans="1:11" s="7" customFormat="1" ht="25.5" x14ac:dyDescent="0.25">
      <c r="A4" s="4"/>
      <c r="B4" s="4"/>
      <c r="C4" s="4"/>
      <c r="D4" s="4"/>
      <c r="E4" s="4"/>
      <c r="F4" s="8" t="s">
        <v>9</v>
      </c>
      <c r="G4" s="8" t="s">
        <v>10</v>
      </c>
      <c r="H4" s="8" t="s">
        <v>11</v>
      </c>
      <c r="I4" s="8" t="s">
        <v>12</v>
      </c>
      <c r="J4" s="5"/>
      <c r="K4" s="6"/>
    </row>
    <row r="5" spans="1:1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</row>
    <row r="6" spans="1:11" ht="15.75" x14ac:dyDescent="0.25">
      <c r="A6" s="10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11"/>
      <c r="B7" s="12" t="s">
        <v>14</v>
      </c>
      <c r="C7" s="9"/>
      <c r="D7" s="13">
        <f>D8+D9+D10</f>
        <v>3815</v>
      </c>
      <c r="E7" s="14">
        <f>E8+E9+E10+E11+E12</f>
        <v>387324.5</v>
      </c>
      <c r="F7" s="14">
        <f>F8+F9+F10+F11+F12</f>
        <v>55236.69</v>
      </c>
      <c r="G7" s="15"/>
      <c r="H7" s="14">
        <f>H8+H9+H10</f>
        <v>332087.81</v>
      </c>
      <c r="I7" s="15"/>
      <c r="J7" s="14">
        <f>J10+J12+J9+J8</f>
        <v>0</v>
      </c>
      <c r="K7" s="14">
        <f>J7/E7%</f>
        <v>0</v>
      </c>
    </row>
    <row r="8" spans="1:11" ht="25.5" x14ac:dyDescent="0.25">
      <c r="A8" s="9">
        <v>1</v>
      </c>
      <c r="B8" s="16" t="s">
        <v>15</v>
      </c>
      <c r="C8" s="9" t="s">
        <v>16</v>
      </c>
      <c r="D8" s="17">
        <v>795</v>
      </c>
      <c r="E8" s="18">
        <v>107944.43</v>
      </c>
      <c r="F8" s="15"/>
      <c r="G8" s="15"/>
      <c r="H8" s="18">
        <f>E8</f>
        <v>107944.43</v>
      </c>
      <c r="I8" s="15"/>
      <c r="J8" s="18">
        <f>G8</f>
        <v>0</v>
      </c>
      <c r="K8" s="18">
        <f t="shared" ref="K8:K10" si="0">J8/E8%</f>
        <v>0</v>
      </c>
    </row>
    <row r="9" spans="1:11" ht="25.5" x14ac:dyDescent="0.25">
      <c r="A9" s="9">
        <v>2</v>
      </c>
      <c r="B9" s="16" t="s">
        <v>17</v>
      </c>
      <c r="C9" s="9" t="s">
        <v>16</v>
      </c>
      <c r="D9" s="17">
        <v>1820</v>
      </c>
      <c r="E9" s="18">
        <v>107944.43</v>
      </c>
      <c r="F9" s="15"/>
      <c r="G9" s="15"/>
      <c r="H9" s="18">
        <f>E9</f>
        <v>107944.43</v>
      </c>
      <c r="I9" s="15"/>
      <c r="J9" s="18">
        <f>G9</f>
        <v>0</v>
      </c>
      <c r="K9" s="18">
        <f t="shared" si="0"/>
        <v>0</v>
      </c>
    </row>
    <row r="10" spans="1:11" x14ac:dyDescent="0.25">
      <c r="A10" s="9">
        <v>3</v>
      </c>
      <c r="B10" s="16" t="s">
        <v>18</v>
      </c>
      <c r="C10" s="9" t="s">
        <v>16</v>
      </c>
      <c r="D10" s="17">
        <v>1200</v>
      </c>
      <c r="E10" s="18">
        <v>116198.95</v>
      </c>
      <c r="F10" s="15"/>
      <c r="G10" s="15"/>
      <c r="H10" s="18">
        <f>E10</f>
        <v>116198.95</v>
      </c>
      <c r="I10" s="15"/>
      <c r="J10" s="18">
        <f>G10</f>
        <v>0</v>
      </c>
      <c r="K10" s="18">
        <f t="shared" si="0"/>
        <v>0</v>
      </c>
    </row>
    <row r="11" spans="1:11" x14ac:dyDescent="0.25">
      <c r="A11" s="9">
        <v>4</v>
      </c>
      <c r="B11" s="16" t="s">
        <v>19</v>
      </c>
      <c r="C11" s="9"/>
      <c r="D11" s="17">
        <v>2</v>
      </c>
      <c r="E11" s="18">
        <v>36236.69</v>
      </c>
      <c r="F11" s="15">
        <f>E11</f>
        <v>36236.69</v>
      </c>
      <c r="G11" s="15"/>
      <c r="H11" s="18"/>
      <c r="I11" s="15"/>
      <c r="J11" s="18"/>
      <c r="K11" s="18"/>
    </row>
    <row r="12" spans="1:11" ht="15.75" x14ac:dyDescent="0.25">
      <c r="A12" s="9">
        <v>5</v>
      </c>
      <c r="B12" s="16" t="s">
        <v>20</v>
      </c>
      <c r="C12" s="9" t="s">
        <v>21</v>
      </c>
      <c r="D12" s="17">
        <v>1</v>
      </c>
      <c r="E12" s="18">
        <v>19000</v>
      </c>
      <c r="F12" s="15">
        <f>E12</f>
        <v>19000</v>
      </c>
      <c r="G12" s="15"/>
      <c r="H12" s="18"/>
      <c r="I12" s="15"/>
      <c r="J12" s="15"/>
      <c r="K12" s="19"/>
    </row>
    <row r="13" spans="1:11" ht="15.75" customHeight="1" x14ac:dyDescent="0.25">
      <c r="A13" s="10" t="s">
        <v>22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5.75" x14ac:dyDescent="0.25">
      <c r="A14" s="20"/>
      <c r="B14" s="12" t="s">
        <v>14</v>
      </c>
      <c r="C14" s="20"/>
      <c r="D14" s="21"/>
      <c r="E14" s="14">
        <f>SUM(E15:E17)</f>
        <v>2268.8000000000002</v>
      </c>
      <c r="F14" s="14">
        <f t="shared" ref="F14" si="1">SUM(F15:F17)</f>
        <v>2268.8000000000002</v>
      </c>
      <c r="G14" s="22"/>
      <c r="H14" s="22"/>
      <c r="I14" s="22"/>
      <c r="J14" s="14">
        <f>SUM(J15:J17)</f>
        <v>0</v>
      </c>
      <c r="K14" s="14">
        <f>J14/E14%</f>
        <v>0</v>
      </c>
    </row>
    <row r="15" spans="1:11" ht="15.75" x14ac:dyDescent="0.25">
      <c r="A15" s="9">
        <v>1</v>
      </c>
      <c r="B15" s="16" t="s">
        <v>23</v>
      </c>
      <c r="C15" s="9" t="s">
        <v>21</v>
      </c>
      <c r="D15" s="17">
        <v>4</v>
      </c>
      <c r="E15" s="18">
        <v>1267.96</v>
      </c>
      <c r="F15" s="15">
        <f>E15</f>
        <v>1267.96</v>
      </c>
      <c r="G15" s="22"/>
      <c r="H15" s="22"/>
      <c r="I15" s="22"/>
      <c r="J15" s="18">
        <v>0</v>
      </c>
      <c r="K15" s="18">
        <f t="shared" ref="K15:K17" si="2">J15/E15%</f>
        <v>0</v>
      </c>
    </row>
    <row r="16" spans="1:11" ht="15.75" x14ac:dyDescent="0.25">
      <c r="A16" s="9">
        <v>2</v>
      </c>
      <c r="B16" s="16" t="s">
        <v>24</v>
      </c>
      <c r="C16" s="9" t="s">
        <v>21</v>
      </c>
      <c r="D16" s="17">
        <v>1</v>
      </c>
      <c r="E16" s="18">
        <v>480.85</v>
      </c>
      <c r="F16" s="15">
        <f t="shared" ref="F16:F17" si="3">E16</f>
        <v>480.85</v>
      </c>
      <c r="G16" s="22"/>
      <c r="H16" s="22"/>
      <c r="I16" s="22"/>
      <c r="J16" s="18">
        <v>0</v>
      </c>
      <c r="K16" s="18">
        <f t="shared" si="2"/>
        <v>0</v>
      </c>
    </row>
    <row r="17" spans="1:11" ht="15.75" x14ac:dyDescent="0.25">
      <c r="A17" s="9">
        <v>3</v>
      </c>
      <c r="B17" s="16" t="s">
        <v>25</v>
      </c>
      <c r="C17" s="9" t="s">
        <v>21</v>
      </c>
      <c r="D17" s="17">
        <v>1</v>
      </c>
      <c r="E17" s="18">
        <v>519.99</v>
      </c>
      <c r="F17" s="15">
        <f t="shared" si="3"/>
        <v>519.99</v>
      </c>
      <c r="G17" s="22"/>
      <c r="H17" s="22"/>
      <c r="I17" s="22"/>
      <c r="J17" s="18">
        <v>0</v>
      </c>
      <c r="K17" s="18">
        <f t="shared" si="2"/>
        <v>0</v>
      </c>
    </row>
    <row r="18" spans="1:11" ht="15.75" x14ac:dyDescent="0.25">
      <c r="A18" s="10" t="s">
        <v>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5.75" x14ac:dyDescent="0.25">
      <c r="A19" s="20"/>
      <c r="B19" s="23" t="s">
        <v>14</v>
      </c>
      <c r="C19" s="20"/>
      <c r="D19" s="14">
        <f>SUM(D20)</f>
        <v>9000</v>
      </c>
      <c r="E19" s="14">
        <f t="shared" ref="E19" si="4">SUM(E20:E22)</f>
        <v>78949.399999999994</v>
      </c>
      <c r="F19" s="14">
        <f>SUM(F20:F22)</f>
        <v>1578.51</v>
      </c>
      <c r="G19" s="14"/>
      <c r="H19" s="14">
        <f>SUM(H20:H22)</f>
        <v>77370.89</v>
      </c>
      <c r="I19" s="24"/>
      <c r="J19" s="14">
        <f>SUM(J20:J22)</f>
        <v>0</v>
      </c>
      <c r="K19" s="14">
        <f>J19/E19%</f>
        <v>0</v>
      </c>
    </row>
    <row r="20" spans="1:11" ht="25.5" x14ac:dyDescent="0.25">
      <c r="A20" s="9">
        <v>1</v>
      </c>
      <c r="B20" s="11" t="s">
        <v>27</v>
      </c>
      <c r="C20" s="25" t="s">
        <v>16</v>
      </c>
      <c r="D20" s="17">
        <v>9000</v>
      </c>
      <c r="E20" s="18">
        <v>57370.89</v>
      </c>
      <c r="F20" s="15"/>
      <c r="G20" s="22"/>
      <c r="H20" s="18">
        <f>E20</f>
        <v>57370.89</v>
      </c>
      <c r="I20" s="24"/>
      <c r="J20" s="18">
        <f>I20</f>
        <v>0</v>
      </c>
      <c r="K20" s="18">
        <f t="shared" ref="K20:K21" si="5">J20/E20%</f>
        <v>0</v>
      </c>
    </row>
    <row r="21" spans="1:11" ht="25.5" x14ac:dyDescent="0.25">
      <c r="A21" s="9">
        <v>2</v>
      </c>
      <c r="B21" s="11" t="s">
        <v>28</v>
      </c>
      <c r="C21" s="9" t="s">
        <v>21</v>
      </c>
      <c r="D21" s="17">
        <v>1</v>
      </c>
      <c r="E21" s="18">
        <v>20000</v>
      </c>
      <c r="F21" s="15"/>
      <c r="G21" s="22"/>
      <c r="H21" s="18">
        <f>E21</f>
        <v>20000</v>
      </c>
      <c r="I21" s="24"/>
      <c r="J21" s="18">
        <f t="shared" ref="J21" si="6">I21</f>
        <v>0</v>
      </c>
      <c r="K21" s="18">
        <f t="shared" si="5"/>
        <v>0</v>
      </c>
    </row>
    <row r="22" spans="1:11" ht="25.5" x14ac:dyDescent="0.25">
      <c r="A22" s="9">
        <v>3</v>
      </c>
      <c r="B22" s="11" t="s">
        <v>29</v>
      </c>
      <c r="C22" s="25" t="s">
        <v>30</v>
      </c>
      <c r="D22" s="17">
        <v>1</v>
      </c>
      <c r="E22" s="18">
        <v>1578.51</v>
      </c>
      <c r="F22" s="15">
        <f>E22</f>
        <v>1578.51</v>
      </c>
      <c r="G22" s="22"/>
      <c r="H22" s="15"/>
      <c r="I22" s="24"/>
      <c r="J22" s="18">
        <v>0</v>
      </c>
      <c r="K22" s="18">
        <f>J22/E22%</f>
        <v>0</v>
      </c>
    </row>
    <row r="23" spans="1:11" ht="15.75" x14ac:dyDescent="0.25">
      <c r="A23" s="10" t="s">
        <v>31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5">
      <c r="A24" s="26"/>
      <c r="B24" s="23" t="s">
        <v>14</v>
      </c>
      <c r="C24" s="27"/>
      <c r="D24" s="28">
        <f>D25</f>
        <v>2200</v>
      </c>
      <c r="E24" s="29">
        <f>E25+E26+E28</f>
        <v>144640.85</v>
      </c>
      <c r="F24" s="29">
        <f>F26+F28</f>
        <v>19181.86</v>
      </c>
      <c r="G24" s="27">
        <v>0</v>
      </c>
      <c r="H24" s="29">
        <f>H25+H26</f>
        <v>125458.99</v>
      </c>
      <c r="I24" s="30"/>
      <c r="J24" s="14">
        <f>SUM(J25:J26)</f>
        <v>0</v>
      </c>
      <c r="K24" s="14">
        <f t="shared" ref="K24:K26" si="7">J24/E24%</f>
        <v>0</v>
      </c>
    </row>
    <row r="25" spans="1:11" x14ac:dyDescent="0.25">
      <c r="A25" s="27">
        <v>1</v>
      </c>
      <c r="B25" s="11" t="s">
        <v>32</v>
      </c>
      <c r="C25" s="9" t="s">
        <v>16</v>
      </c>
      <c r="D25" s="31">
        <v>2200</v>
      </c>
      <c r="E25" s="32">
        <v>125458.99</v>
      </c>
      <c r="F25" s="33"/>
      <c r="G25" s="26"/>
      <c r="H25" s="34">
        <f>E25</f>
        <v>125458.99</v>
      </c>
      <c r="I25" s="30"/>
      <c r="J25" s="18">
        <f>I25</f>
        <v>0</v>
      </c>
      <c r="K25" s="18">
        <f t="shared" si="7"/>
        <v>0</v>
      </c>
    </row>
    <row r="26" spans="1:11" x14ac:dyDescent="0.25">
      <c r="A26" s="27">
        <v>2</v>
      </c>
      <c r="B26" s="11" t="s">
        <v>33</v>
      </c>
      <c r="C26" s="9" t="s">
        <v>21</v>
      </c>
      <c r="D26" s="31">
        <v>1</v>
      </c>
      <c r="E26" s="32">
        <v>14821.79</v>
      </c>
      <c r="F26" s="33">
        <f>E26</f>
        <v>14821.79</v>
      </c>
      <c r="G26" s="26"/>
      <c r="H26" s="34"/>
      <c r="I26" s="30"/>
      <c r="J26" s="18">
        <f>I26</f>
        <v>0</v>
      </c>
      <c r="K26" s="18">
        <f t="shared" si="7"/>
        <v>0</v>
      </c>
    </row>
    <row r="27" spans="1:11" x14ac:dyDescent="0.25">
      <c r="A27" s="30"/>
      <c r="B27" s="35" t="s">
        <v>34</v>
      </c>
      <c r="C27" s="9"/>
      <c r="D27" s="30"/>
      <c r="E27" s="30"/>
      <c r="F27" s="30"/>
      <c r="G27" s="30"/>
      <c r="H27" s="30"/>
      <c r="I27" s="30"/>
      <c r="J27" s="30"/>
      <c r="K27" s="30"/>
    </row>
    <row r="28" spans="1:11" x14ac:dyDescent="0.25">
      <c r="A28" s="27">
        <v>3</v>
      </c>
      <c r="B28" s="30" t="s">
        <v>35</v>
      </c>
      <c r="C28" s="9" t="s">
        <v>21</v>
      </c>
      <c r="D28" s="31">
        <v>1</v>
      </c>
      <c r="E28" s="32">
        <v>4360.07</v>
      </c>
      <c r="F28" s="33">
        <f>E28</f>
        <v>4360.07</v>
      </c>
      <c r="G28" s="30"/>
      <c r="H28" s="30"/>
      <c r="I28" s="30"/>
      <c r="J28" s="18">
        <f t="shared" ref="J28:K28" si="8">I28</f>
        <v>0</v>
      </c>
      <c r="K28" s="18">
        <f t="shared" si="8"/>
        <v>0</v>
      </c>
    </row>
    <row r="30" spans="1:11" x14ac:dyDescent="0.25">
      <c r="E30" s="36"/>
    </row>
    <row r="31" spans="1:11" x14ac:dyDescent="0.25">
      <c r="E31" s="36"/>
    </row>
  </sheetData>
  <mergeCells count="13">
    <mergeCell ref="A6:K6"/>
    <mergeCell ref="A13:K13"/>
    <mergeCell ref="A18:K18"/>
    <mergeCell ref="A23:K23"/>
    <mergeCell ref="A1:K1"/>
    <mergeCell ref="A3:A4"/>
    <mergeCell ref="B3:B4"/>
    <mergeCell ref="C3:C4"/>
    <mergeCell ref="D3:D4"/>
    <mergeCell ref="E3:E4"/>
    <mergeCell ref="F3:I3"/>
    <mergeCell ref="J3:J4"/>
    <mergeCell ref="K3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 1кв-л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НАЗАРОВА О</dc:creator>
  <cp:lastModifiedBy>НАЗАРОВА О</cp:lastModifiedBy>
  <dcterms:created xsi:type="dcterms:W3CDTF">2026-04-14T09:56:03Z</dcterms:created>
  <dcterms:modified xsi:type="dcterms:W3CDTF">2026-04-14T09:56:42Z</dcterms:modified>
</cp:coreProperties>
</file>