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Z:\ИСПОЛНЕНИЕ ТАРИФНЫХ СМЕТ\ИСПОЛНЕНИЕ ТАРИФНЫХ СМЕТ 2024\"/>
    </mc:Choice>
  </mc:AlternateContent>
  <xr:revisionPtr revIDLastSave="0" documentId="13_ncr:1_{77879B33-1226-4FD0-910B-1BF39A68354C}" xr6:coauthVersionLast="37" xr6:coauthVersionMax="37" xr10:uidLastSave="{00000000-0000-0000-0000-000000000000}"/>
  <bookViews>
    <workbookView xWindow="0" yWindow="0" windowWidth="28800" windowHeight="11505" xr2:uid="{00000000-000D-0000-FFFF-FFFF00000000}"/>
  </bookViews>
  <sheets>
    <sheet name="3 кв" sheetId="32" r:id="rId1"/>
  </sheets>
  <definedNames>
    <definedName name="_xlnm.Print_Titles" localSheetId="0">'3 кв'!$2:$6</definedName>
    <definedName name="_xlnm.Print_Area" localSheetId="0">'3 кв'!$A$1:$M$56</definedName>
  </definedNames>
  <calcPr calcId="179021"/>
</workbook>
</file>

<file path=xl/calcChain.xml><?xml version="1.0" encoding="utf-8"?>
<calcChain xmlns="http://schemas.openxmlformats.org/spreadsheetml/2006/main">
  <c r="I28" i="32" l="1"/>
  <c r="H28" i="32"/>
  <c r="F28" i="32"/>
  <c r="E28" i="32"/>
  <c r="I26" i="32"/>
  <c r="H26" i="32"/>
  <c r="F26" i="32"/>
  <c r="E26" i="32"/>
  <c r="I23" i="32"/>
  <c r="H23" i="32"/>
  <c r="F23" i="32"/>
  <c r="E23" i="32"/>
  <c r="I21" i="32"/>
  <c r="H21" i="32"/>
  <c r="F21" i="32"/>
  <c r="E21" i="32"/>
  <c r="H18" i="32"/>
  <c r="E18" i="32"/>
  <c r="I17" i="32"/>
  <c r="H17" i="32"/>
  <c r="F17" i="32"/>
  <c r="E17" i="32"/>
  <c r="H16" i="32"/>
  <c r="E16" i="32"/>
  <c r="I15" i="32"/>
  <c r="H15" i="32"/>
  <c r="F15" i="32"/>
  <c r="E15" i="32"/>
  <c r="H13" i="32"/>
  <c r="E13" i="32"/>
  <c r="I11" i="32"/>
  <c r="H11" i="32"/>
  <c r="F11" i="32"/>
  <c r="E11" i="32"/>
</calcChain>
</file>

<file path=xl/sharedStrings.xml><?xml version="1.0" encoding="utf-8"?>
<sst xmlns="http://schemas.openxmlformats.org/spreadsheetml/2006/main" count="46" uniqueCount="34">
  <si>
    <t>№</t>
  </si>
  <si>
    <t>Регион</t>
  </si>
  <si>
    <t>км</t>
  </si>
  <si>
    <t>Наименование СЕМ</t>
  </si>
  <si>
    <t>за счет тарифа</t>
  </si>
  <si>
    <t>ВСЕГО</t>
  </si>
  <si>
    <t>Утвержденная сумма ИП</t>
  </si>
  <si>
    <t>оборудование</t>
  </si>
  <si>
    <t>шт</t>
  </si>
  <si>
    <t>сети</t>
  </si>
  <si>
    <t>Наименование мероприятия</t>
  </si>
  <si>
    <t>млн тг.</t>
  </si>
  <si>
    <t>Всего сумма ИП, млн тг.</t>
  </si>
  <si>
    <t>ТОО "Окетпес-Т"</t>
  </si>
  <si>
    <t xml:space="preserve">Закуп и установка приборов учета тепловой энергии на вводе в МЖД и врезке на группу частных домов г. Темиртау </t>
  </si>
  <si>
    <t>Закуп электродвигателя  ЕSQ M 355-GST 6.0-315/1500 IP23 IM 1001об/мин на ТНС № 2</t>
  </si>
  <si>
    <t>Замена участка тепловых сетей  2-го микрорайона ( перемычка между пр. Металлургов и пр. Б. Момышулы</t>
  </si>
  <si>
    <r>
      <rPr>
        <b/>
        <sz val="12"/>
        <color rgb="FFFF0000"/>
        <rFont val="Times New Roman"/>
        <family val="1"/>
        <charset val="204"/>
      </rPr>
      <t>*</t>
    </r>
    <r>
      <rPr>
        <b/>
        <sz val="12"/>
        <rFont val="Times New Roman"/>
        <family val="1"/>
        <charset val="204"/>
      </rPr>
      <t xml:space="preserve">Примечание </t>
    </r>
  </si>
  <si>
    <t>Передача и распределение тепловой энергии</t>
  </si>
  <si>
    <t>Подача воды по распределительным сетям</t>
  </si>
  <si>
    <t>замена участка ХПВ на 5-ом микрорайоне от пр.Момышулы до пр.Мира методом горизонтально направленного бурения</t>
  </si>
  <si>
    <t>Отведение сточных вод</t>
  </si>
  <si>
    <t>Замена участка напорного коллектора ф500 мм под проезжей частью пр.Республики пр. Момышулы</t>
  </si>
  <si>
    <t xml:space="preserve">Замена сетей </t>
  </si>
  <si>
    <t>Замена участка теплотрассы от ТК-49 3-го микрорайона до дома № 16 3-А микрорайона с перезапиткой всей попадающих по врезке</t>
  </si>
  <si>
    <t xml:space="preserve">Закуп автотехники </t>
  </si>
  <si>
    <t>Закуп автотехники автомобиль на базе КАМАЗ с манипуляторной установкой 6т</t>
  </si>
  <si>
    <t>Дополнительные мероприятия на 2024 год(в рамках гос.программы "Тариф в обмен на инвестиции"</t>
  </si>
  <si>
    <t>Замена стальной запорной арматуры на тепловых сетях : ф 800мм-2шт; ф600мм-4шт; ф400мм-4шт; ф 300мм- 6шт; ф 200-12шт; ф 150мм-8шт.</t>
  </si>
  <si>
    <t>Замена участка ХПВ на 7-ом микрорайоне от дома №9 до пр.Комсомольского</t>
  </si>
  <si>
    <t>Замена участка напорного коллектора от ФНС квартала в сторону КГН</t>
  </si>
  <si>
    <t>* ТОО "Окжетпес-Т" планирует выйти с заявкой на изменение утвержденного ИП.</t>
  </si>
  <si>
    <t>планируется корректировка</t>
  </si>
  <si>
    <t xml:space="preserve">Информация о исполнении инвестиционной прграммы за III квартал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</si>
</sst>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165" fontId="3" fillId="2" borderId="1" xfId="1" applyNumberFormat="1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0" xfId="0" applyFont="1" applyFill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0" xfId="0" applyFont="1" applyFill="1"/>
    <xf numFmtId="0" fontId="4" fillId="0" borderId="1" xfId="0" applyFont="1" applyFill="1" applyBorder="1"/>
    <xf numFmtId="0" fontId="4" fillId="0" borderId="0" xfId="0" applyFont="1" applyFill="1"/>
    <xf numFmtId="164" fontId="3" fillId="3" borderId="1" xfId="1" applyFont="1" applyFill="1" applyBorder="1" applyAlignment="1">
      <alignment vertical="center" wrapText="1"/>
    </xf>
    <xf numFmtId="164" fontId="3" fillId="0" borderId="1" xfId="1" applyFont="1" applyFill="1" applyBorder="1" applyAlignment="1">
      <alignment vertical="center" wrapText="1"/>
    </xf>
    <xf numFmtId="164" fontId="3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0" xfId="3" xr:uid="{00000000-0005-0000-0000-000001000000}"/>
    <cellStyle name="Финансовый" xfId="1" builtinId="3"/>
    <cellStyle name="Финансовый 2" xfId="2" xr:uid="{00000000-0005-0000-0000-000004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56"/>
  <sheetViews>
    <sheetView tabSelected="1" view="pageBreakPreview" zoomScale="90" zoomScaleNormal="40" zoomScaleSheetLayoutView="90" workbookViewId="0">
      <selection activeCell="C58" sqref="C58"/>
    </sheetView>
  </sheetViews>
  <sheetFormatPr defaultRowHeight="15.75" x14ac:dyDescent="0.25"/>
  <cols>
    <col min="1" max="1" width="9.140625" style="6" customWidth="1"/>
    <col min="2" max="2" width="17.28515625" style="7" customWidth="1"/>
    <col min="3" max="3" width="14.7109375" style="6" customWidth="1"/>
    <col min="4" max="4" width="37.140625" style="6" customWidth="1"/>
    <col min="5" max="5" width="8.5703125" style="6" bestFit="1" customWidth="1"/>
    <col min="6" max="6" width="8.42578125" style="6" customWidth="1"/>
    <col min="7" max="7" width="7.85546875" style="6" customWidth="1"/>
    <col min="8" max="8" width="8.5703125" style="6" bestFit="1" customWidth="1"/>
    <col min="9" max="9" width="7.85546875" style="6" customWidth="1"/>
    <col min="10" max="10" width="8.5703125" style="6" bestFit="1" customWidth="1"/>
    <col min="11" max="11" width="6.5703125" style="6" customWidth="1"/>
    <col min="12" max="12" width="4.140625" style="6" hidden="1" customWidth="1"/>
    <col min="13" max="13" width="24.42578125" style="1" customWidth="1"/>
    <col min="14" max="16384" width="9.140625" style="1"/>
  </cols>
  <sheetData>
    <row r="1" spans="1:13" ht="70.5" customHeight="1" thickBot="1" x14ac:dyDescent="0.3">
      <c r="A1" s="30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2" t="s">
        <v>0</v>
      </c>
      <c r="B2" s="26" t="s">
        <v>1</v>
      </c>
      <c r="C2" s="26" t="s">
        <v>3</v>
      </c>
      <c r="D2" s="26" t="s">
        <v>10</v>
      </c>
      <c r="E2" s="26" t="s">
        <v>12</v>
      </c>
      <c r="F2" s="26"/>
      <c r="G2" s="26"/>
      <c r="H2" s="26" t="s">
        <v>6</v>
      </c>
      <c r="I2" s="26"/>
      <c r="J2" s="26"/>
      <c r="K2" s="26"/>
      <c r="L2" s="26"/>
      <c r="M2" s="26" t="s">
        <v>17</v>
      </c>
    </row>
    <row r="3" spans="1:13" x14ac:dyDescent="0.25">
      <c r="A3" s="3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x14ac:dyDescent="0.25">
      <c r="A4" s="33"/>
      <c r="B4" s="26"/>
      <c r="C4" s="26"/>
      <c r="D4" s="26"/>
      <c r="E4" s="26"/>
      <c r="F4" s="26"/>
      <c r="G4" s="26"/>
      <c r="H4" s="26" t="s">
        <v>4</v>
      </c>
      <c r="I4" s="26"/>
      <c r="J4" s="26"/>
      <c r="K4" s="26"/>
      <c r="L4" s="24"/>
      <c r="M4" s="26"/>
    </row>
    <row r="5" spans="1:13" x14ac:dyDescent="0.25">
      <c r="A5" s="33"/>
      <c r="B5" s="26"/>
      <c r="C5" s="26"/>
      <c r="D5" s="26"/>
      <c r="E5" s="26"/>
      <c r="F5" s="26"/>
      <c r="G5" s="26"/>
      <c r="H5" s="26"/>
      <c r="I5" s="26"/>
      <c r="J5" s="26"/>
      <c r="K5" s="26"/>
      <c r="L5" s="24"/>
      <c r="M5" s="26"/>
    </row>
    <row r="6" spans="1:13" x14ac:dyDescent="0.25">
      <c r="A6" s="33"/>
      <c r="B6" s="26"/>
      <c r="C6" s="26"/>
      <c r="D6" s="26"/>
      <c r="E6" s="26"/>
      <c r="F6" s="26"/>
      <c r="G6" s="26"/>
      <c r="H6" s="27" t="s">
        <v>9</v>
      </c>
      <c r="I6" s="27"/>
      <c r="J6" s="26" t="s">
        <v>7</v>
      </c>
      <c r="K6" s="26"/>
      <c r="L6" s="24"/>
      <c r="M6" s="26"/>
    </row>
    <row r="7" spans="1:13" x14ac:dyDescent="0.25">
      <c r="A7" s="34"/>
      <c r="B7" s="26"/>
      <c r="C7" s="26"/>
      <c r="D7" s="26"/>
      <c r="E7" s="23" t="s">
        <v>11</v>
      </c>
      <c r="F7" s="23" t="s">
        <v>2</v>
      </c>
      <c r="G7" s="2" t="s">
        <v>8</v>
      </c>
      <c r="H7" s="23" t="s">
        <v>11</v>
      </c>
      <c r="I7" s="23" t="s">
        <v>2</v>
      </c>
      <c r="J7" s="23" t="s">
        <v>11</v>
      </c>
      <c r="K7" s="2" t="s">
        <v>8</v>
      </c>
      <c r="L7" s="2" t="s">
        <v>8</v>
      </c>
      <c r="M7" s="26"/>
    </row>
    <row r="8" spans="1:13" s="5" customFormat="1" ht="15.75" customHeight="1" x14ac:dyDescent="0.25">
      <c r="A8" s="28">
        <v>1</v>
      </c>
      <c r="B8" s="16"/>
      <c r="C8" s="15" t="s">
        <v>5</v>
      </c>
      <c r="D8" s="3"/>
      <c r="E8" s="3"/>
      <c r="F8" s="3"/>
      <c r="G8" s="3"/>
      <c r="H8" s="3"/>
      <c r="I8" s="3"/>
      <c r="J8" s="3"/>
      <c r="K8" s="3"/>
      <c r="L8" s="3"/>
      <c r="M8" s="4"/>
    </row>
    <row r="9" spans="1:13" s="14" customFormat="1" ht="31.5" x14ac:dyDescent="0.25">
      <c r="A9" s="28"/>
      <c r="B9" s="16"/>
      <c r="C9" s="25" t="s">
        <v>13</v>
      </c>
      <c r="D9" s="17" t="s">
        <v>18</v>
      </c>
      <c r="E9" s="22"/>
      <c r="F9" s="22"/>
      <c r="G9" s="22"/>
      <c r="H9" s="22"/>
      <c r="I9" s="22"/>
      <c r="J9" s="22"/>
      <c r="K9" s="22"/>
      <c r="L9" s="22"/>
      <c r="M9" s="13"/>
    </row>
    <row r="10" spans="1:13" s="14" customFormat="1" x14ac:dyDescent="0.25">
      <c r="A10" s="28"/>
      <c r="B10" s="16"/>
      <c r="C10" s="25"/>
      <c r="D10" s="9" t="s">
        <v>23</v>
      </c>
      <c r="E10" s="22"/>
      <c r="F10" s="22"/>
      <c r="G10" s="22"/>
      <c r="H10" s="22"/>
      <c r="I10" s="22"/>
      <c r="J10" s="22"/>
      <c r="K10" s="22"/>
      <c r="L10" s="22"/>
      <c r="M10" s="13"/>
    </row>
    <row r="11" spans="1:13" s="14" customFormat="1" ht="54" customHeight="1" x14ac:dyDescent="0.25">
      <c r="A11" s="28"/>
      <c r="B11" s="16"/>
      <c r="C11" s="25"/>
      <c r="D11" s="21" t="s">
        <v>24</v>
      </c>
      <c r="E11" s="10">
        <f>121636.36/1000</f>
        <v>121.63636</v>
      </c>
      <c r="F11" s="10">
        <f>3126/1000</f>
        <v>3.1259999999999999</v>
      </c>
      <c r="G11" s="10"/>
      <c r="H11" s="10">
        <f>121636.36/1000</f>
        <v>121.63636</v>
      </c>
      <c r="I11" s="10">
        <f>3126/1000</f>
        <v>3.1259999999999999</v>
      </c>
      <c r="J11" s="10"/>
      <c r="K11" s="10"/>
      <c r="L11" s="22"/>
      <c r="M11" s="13"/>
    </row>
    <row r="12" spans="1:13" s="14" customFormat="1" ht="18" customHeight="1" x14ac:dyDescent="0.25">
      <c r="A12" s="28"/>
      <c r="B12" s="18"/>
      <c r="C12" s="25"/>
      <c r="D12" s="17" t="s">
        <v>25</v>
      </c>
      <c r="E12" s="10"/>
      <c r="F12" s="10"/>
      <c r="G12" s="10"/>
      <c r="H12" s="10"/>
      <c r="I12" s="10"/>
      <c r="J12" s="10"/>
      <c r="K12" s="10"/>
      <c r="L12" s="22"/>
      <c r="M12" s="13"/>
    </row>
    <row r="13" spans="1:13" s="14" customFormat="1" ht="53.25" customHeight="1" x14ac:dyDescent="0.25">
      <c r="A13" s="28"/>
      <c r="B13" s="18"/>
      <c r="C13" s="25"/>
      <c r="D13" s="8" t="s">
        <v>26</v>
      </c>
      <c r="E13" s="10">
        <f>36473.21/1000</f>
        <v>36.473210000000002</v>
      </c>
      <c r="F13" s="10"/>
      <c r="G13" s="10">
        <v>1</v>
      </c>
      <c r="H13" s="10">
        <f>36473.21/1000</f>
        <v>36.473210000000002</v>
      </c>
      <c r="I13" s="10"/>
      <c r="J13" s="10"/>
      <c r="K13" s="10"/>
      <c r="L13" s="22"/>
      <c r="M13" s="8" t="s">
        <v>32</v>
      </c>
    </row>
    <row r="14" spans="1:13" s="14" customFormat="1" ht="53.25" customHeight="1" x14ac:dyDescent="0.25">
      <c r="A14" s="28"/>
      <c r="B14" s="18"/>
      <c r="C14" s="25"/>
      <c r="D14" s="17" t="s">
        <v>27</v>
      </c>
      <c r="E14" s="10"/>
      <c r="F14" s="10"/>
      <c r="G14" s="10"/>
      <c r="H14" s="10"/>
      <c r="I14" s="10"/>
      <c r="J14" s="10"/>
      <c r="K14" s="10"/>
      <c r="L14" s="22"/>
      <c r="M14" s="13"/>
    </row>
    <row r="15" spans="1:13" s="12" customFormat="1" ht="38.25" x14ac:dyDescent="0.25">
      <c r="A15" s="28"/>
      <c r="B15" s="18"/>
      <c r="C15" s="25"/>
      <c r="D15" s="21" t="s">
        <v>14</v>
      </c>
      <c r="E15" s="10">
        <f>72178.56/1000</f>
        <v>72.178560000000004</v>
      </c>
      <c r="F15" s="10">
        <f>80/1000</f>
        <v>0.08</v>
      </c>
      <c r="G15" s="10"/>
      <c r="H15" s="10">
        <f>72178.56/1000</f>
        <v>72.178560000000004</v>
      </c>
      <c r="I15" s="10">
        <f>80/1000</f>
        <v>0.08</v>
      </c>
      <c r="J15" s="10"/>
      <c r="K15" s="10"/>
      <c r="L15" s="22"/>
      <c r="M15" s="11"/>
    </row>
    <row r="16" spans="1:13" s="12" customFormat="1" ht="46.5" customHeight="1" x14ac:dyDescent="0.25">
      <c r="A16" s="28"/>
      <c r="B16" s="18"/>
      <c r="C16" s="25"/>
      <c r="D16" s="21" t="s">
        <v>15</v>
      </c>
      <c r="E16" s="10">
        <f>11071.43/1000</f>
        <v>11.071429999999999</v>
      </c>
      <c r="F16" s="10"/>
      <c r="G16" s="10">
        <v>1</v>
      </c>
      <c r="H16" s="10">
        <f>11071.43/1000</f>
        <v>11.071429999999999</v>
      </c>
      <c r="I16" s="10"/>
      <c r="J16" s="10"/>
      <c r="K16" s="10">
        <v>1</v>
      </c>
      <c r="L16" s="22"/>
      <c r="M16" s="8" t="s">
        <v>32</v>
      </c>
    </row>
    <row r="17" spans="1:13" s="12" customFormat="1" ht="55.5" customHeight="1" x14ac:dyDescent="0.25">
      <c r="A17" s="28"/>
      <c r="B17" s="18"/>
      <c r="C17" s="25"/>
      <c r="D17" s="21" t="s">
        <v>16</v>
      </c>
      <c r="E17" s="10">
        <f>66196.46/1000</f>
        <v>66.196460000000002</v>
      </c>
      <c r="F17" s="10">
        <f>880/1000</f>
        <v>0.88</v>
      </c>
      <c r="G17" s="10"/>
      <c r="H17" s="10">
        <f>66196.46/1000</f>
        <v>66.196460000000002</v>
      </c>
      <c r="I17" s="10">
        <f>880/1000</f>
        <v>0.88</v>
      </c>
      <c r="J17" s="10"/>
      <c r="K17" s="10"/>
      <c r="L17" s="22"/>
      <c r="M17" s="11"/>
    </row>
    <row r="18" spans="1:13" s="12" customFormat="1" ht="51" x14ac:dyDescent="0.25">
      <c r="A18" s="28"/>
      <c r="B18" s="18"/>
      <c r="C18" s="25"/>
      <c r="D18" s="21" t="s">
        <v>28</v>
      </c>
      <c r="E18" s="10">
        <f>50547.24/1000</f>
        <v>50.547239999999995</v>
      </c>
      <c r="F18" s="10"/>
      <c r="G18" s="10">
        <v>36</v>
      </c>
      <c r="H18" s="10">
        <f>50547.24/1000</f>
        <v>50.547239999999995</v>
      </c>
      <c r="I18" s="10">
        <v>36</v>
      </c>
      <c r="J18" s="10"/>
      <c r="K18" s="10"/>
      <c r="L18" s="22"/>
      <c r="M18" s="8" t="s">
        <v>32</v>
      </c>
    </row>
    <row r="19" spans="1:13" s="12" customFormat="1" ht="35.25" customHeight="1" x14ac:dyDescent="0.25">
      <c r="A19" s="28"/>
      <c r="B19" s="18"/>
      <c r="C19" s="25"/>
      <c r="D19" s="17" t="s">
        <v>19</v>
      </c>
      <c r="E19" s="10"/>
      <c r="F19" s="10"/>
      <c r="G19" s="10"/>
      <c r="H19" s="10"/>
      <c r="I19" s="10"/>
      <c r="J19" s="10"/>
      <c r="K19" s="10"/>
      <c r="L19" s="22"/>
      <c r="M19" s="11"/>
    </row>
    <row r="20" spans="1:13" s="12" customFormat="1" ht="18.75" customHeight="1" x14ac:dyDescent="0.25">
      <c r="A20" s="28"/>
      <c r="B20" s="18"/>
      <c r="C20" s="25"/>
      <c r="D20" s="9" t="s">
        <v>23</v>
      </c>
      <c r="E20" s="10"/>
      <c r="F20" s="10"/>
      <c r="G20" s="10"/>
      <c r="H20" s="10"/>
      <c r="I20" s="10"/>
      <c r="J20" s="10"/>
      <c r="K20" s="10"/>
      <c r="L20" s="22"/>
      <c r="M20" s="11"/>
    </row>
    <row r="21" spans="1:13" s="12" customFormat="1" ht="51.75" customHeight="1" x14ac:dyDescent="0.25">
      <c r="A21" s="28"/>
      <c r="B21" s="18"/>
      <c r="C21" s="25"/>
      <c r="D21" s="21" t="s">
        <v>29</v>
      </c>
      <c r="E21" s="10">
        <f>38525.84/1000</f>
        <v>38.525839999999995</v>
      </c>
      <c r="F21" s="10">
        <f>450/1000</f>
        <v>0.45</v>
      </c>
      <c r="G21" s="10"/>
      <c r="H21" s="10">
        <f>38525.84/1000</f>
        <v>38.525839999999995</v>
      </c>
      <c r="I21" s="10">
        <f>450/1000</f>
        <v>0.45</v>
      </c>
      <c r="J21" s="10"/>
      <c r="K21" s="10"/>
      <c r="L21" s="22"/>
      <c r="M21" s="8" t="s">
        <v>32</v>
      </c>
    </row>
    <row r="22" spans="1:13" s="12" customFormat="1" ht="51.75" customHeight="1" x14ac:dyDescent="0.25">
      <c r="A22" s="28"/>
      <c r="B22" s="18"/>
      <c r="C22" s="25"/>
      <c r="D22" s="17" t="s">
        <v>27</v>
      </c>
      <c r="E22" s="10"/>
      <c r="F22" s="10"/>
      <c r="G22" s="10"/>
      <c r="H22" s="10"/>
      <c r="I22" s="10"/>
      <c r="J22" s="10"/>
      <c r="K22" s="10"/>
      <c r="L22" s="22"/>
      <c r="M22" s="11"/>
    </row>
    <row r="23" spans="1:13" s="12" customFormat="1" ht="72.75" customHeight="1" x14ac:dyDescent="0.25">
      <c r="A23" s="28"/>
      <c r="B23" s="18"/>
      <c r="C23" s="25"/>
      <c r="D23" s="21" t="s">
        <v>20</v>
      </c>
      <c r="E23" s="10">
        <f>30431.615/1000</f>
        <v>30.431615000000001</v>
      </c>
      <c r="F23" s="10">
        <f>285/1000</f>
        <v>0.28499999999999998</v>
      </c>
      <c r="G23" s="10"/>
      <c r="H23" s="10">
        <f>30431.615/1000</f>
        <v>30.431615000000001</v>
      </c>
      <c r="I23" s="10">
        <f>285/1000</f>
        <v>0.28499999999999998</v>
      </c>
      <c r="J23" s="10"/>
      <c r="K23" s="10"/>
      <c r="L23" s="22"/>
      <c r="M23" s="11"/>
    </row>
    <row r="24" spans="1:13" s="12" customFormat="1" x14ac:dyDescent="0.25">
      <c r="A24" s="28"/>
      <c r="B24" s="18"/>
      <c r="C24" s="25"/>
      <c r="D24" s="9" t="s">
        <v>21</v>
      </c>
      <c r="E24" s="10"/>
      <c r="F24" s="10"/>
      <c r="G24" s="10"/>
      <c r="H24" s="10"/>
      <c r="I24" s="10"/>
      <c r="J24" s="10"/>
      <c r="K24" s="10"/>
      <c r="L24" s="22"/>
      <c r="M24" s="11"/>
    </row>
    <row r="25" spans="1:13" s="12" customFormat="1" ht="15.75" customHeight="1" x14ac:dyDescent="0.25">
      <c r="A25" s="28"/>
      <c r="B25" s="18"/>
      <c r="C25" s="25"/>
      <c r="D25" s="9" t="s">
        <v>23</v>
      </c>
      <c r="E25" s="10"/>
      <c r="F25" s="10"/>
      <c r="G25" s="10"/>
      <c r="H25" s="10"/>
      <c r="I25" s="10"/>
      <c r="J25" s="10"/>
      <c r="K25" s="10"/>
      <c r="L25" s="22"/>
      <c r="M25" s="11"/>
    </row>
    <row r="26" spans="1:13" s="12" customFormat="1" ht="40.5" customHeight="1" x14ac:dyDescent="0.25">
      <c r="A26" s="28"/>
      <c r="B26" s="18"/>
      <c r="C26" s="25"/>
      <c r="D26" s="21" t="s">
        <v>30</v>
      </c>
      <c r="E26" s="10">
        <f>136182.34/1000</f>
        <v>136.18234000000001</v>
      </c>
      <c r="F26" s="10">
        <f>800/1000</f>
        <v>0.8</v>
      </c>
      <c r="G26" s="10"/>
      <c r="H26" s="10">
        <f>136182.34/1000</f>
        <v>136.18234000000001</v>
      </c>
      <c r="I26" s="10">
        <f>800/1000</f>
        <v>0.8</v>
      </c>
      <c r="J26" s="10"/>
      <c r="K26" s="10"/>
      <c r="L26" s="22"/>
      <c r="M26" s="11"/>
    </row>
    <row r="27" spans="1:13" s="12" customFormat="1" ht="63" x14ac:dyDescent="0.25">
      <c r="A27" s="28"/>
      <c r="B27" s="18"/>
      <c r="C27" s="25"/>
      <c r="D27" s="17" t="s">
        <v>27</v>
      </c>
      <c r="E27" s="10"/>
      <c r="F27" s="10"/>
      <c r="G27" s="10"/>
      <c r="H27" s="10"/>
      <c r="I27" s="10"/>
      <c r="J27" s="10"/>
      <c r="K27" s="10"/>
      <c r="L27" s="22"/>
      <c r="M27" s="11"/>
    </row>
    <row r="28" spans="1:13" s="12" customFormat="1" ht="39" thickBot="1" x14ac:dyDescent="0.3">
      <c r="A28" s="29"/>
      <c r="B28" s="18"/>
      <c r="C28" s="25"/>
      <c r="D28" s="21" t="s">
        <v>22</v>
      </c>
      <c r="E28" s="10">
        <f>13368.4/1000</f>
        <v>13.368399999999999</v>
      </c>
      <c r="F28" s="10">
        <f>80/1000</f>
        <v>0.08</v>
      </c>
      <c r="G28" s="10"/>
      <c r="H28" s="10">
        <f>13368.4/1000</f>
        <v>13.368399999999999</v>
      </c>
      <c r="I28" s="10">
        <f>80/1000</f>
        <v>0.08</v>
      </c>
      <c r="J28" s="10"/>
      <c r="K28" s="10"/>
      <c r="L28" s="22"/>
      <c r="M28" s="11"/>
    </row>
    <row r="29" spans="1:13" x14ac:dyDescent="0.25">
      <c r="D29" s="19" t="s">
        <v>31</v>
      </c>
      <c r="E29" s="20"/>
      <c r="F29" s="20"/>
      <c r="G29" s="20"/>
      <c r="H29" s="20"/>
      <c r="I29" s="20"/>
      <c r="J29" s="20"/>
      <c r="K29" s="20"/>
    </row>
    <row r="30" spans="1:13" hidden="1" x14ac:dyDescent="0.25"/>
    <row r="31" spans="1:13" hidden="1" x14ac:dyDescent="0.25"/>
    <row r="32" spans="1:13" hidden="1" x14ac:dyDescent="0.25"/>
    <row r="33" spans="2:13" hidden="1" x14ac:dyDescent="0.25"/>
    <row r="34" spans="2:13" hidden="1" x14ac:dyDescent="0.25"/>
    <row r="35" spans="2:13" s="6" customFormat="1" hidden="1" x14ac:dyDescent="0.25">
      <c r="B35" s="7"/>
      <c r="M35" s="1"/>
    </row>
    <row r="36" spans="2:13" s="6" customFormat="1" hidden="1" x14ac:dyDescent="0.25">
      <c r="B36" s="7"/>
      <c r="M36" s="1"/>
    </row>
    <row r="37" spans="2:13" s="6" customFormat="1" ht="1.5" customHeight="1" x14ac:dyDescent="0.25">
      <c r="B37" s="7"/>
      <c r="M37" s="1"/>
    </row>
    <row r="38" spans="2:13" s="6" customFormat="1" ht="9.75" hidden="1" customHeight="1" x14ac:dyDescent="0.25">
      <c r="B38" s="7"/>
      <c r="M38" s="1"/>
    </row>
    <row r="39" spans="2:13" s="6" customFormat="1" hidden="1" x14ac:dyDescent="0.25">
      <c r="B39" s="7"/>
      <c r="M39" s="1"/>
    </row>
    <row r="40" spans="2:13" s="6" customFormat="1" hidden="1" x14ac:dyDescent="0.25">
      <c r="B40" s="7"/>
      <c r="M40" s="1"/>
    </row>
    <row r="41" spans="2:13" s="6" customFormat="1" hidden="1" x14ac:dyDescent="0.25">
      <c r="B41" s="7"/>
      <c r="M41" s="1"/>
    </row>
    <row r="42" spans="2:13" s="6" customFormat="1" hidden="1" x14ac:dyDescent="0.25">
      <c r="B42" s="7"/>
      <c r="M42" s="1"/>
    </row>
    <row r="43" spans="2:13" s="6" customFormat="1" hidden="1" x14ac:dyDescent="0.25">
      <c r="B43" s="7"/>
      <c r="M43" s="1"/>
    </row>
    <row r="44" spans="2:13" s="6" customFormat="1" hidden="1" x14ac:dyDescent="0.25">
      <c r="B44" s="7"/>
      <c r="M44" s="1"/>
    </row>
    <row r="45" spans="2:13" s="6" customFormat="1" hidden="1" x14ac:dyDescent="0.25">
      <c r="B45" s="7"/>
      <c r="M45" s="1"/>
    </row>
    <row r="46" spans="2:13" s="6" customFormat="1" hidden="1" x14ac:dyDescent="0.25">
      <c r="B46" s="7"/>
      <c r="M46" s="1"/>
    </row>
    <row r="47" spans="2:13" s="6" customFormat="1" hidden="1" x14ac:dyDescent="0.25">
      <c r="B47" s="7"/>
      <c r="M47" s="1"/>
    </row>
    <row r="48" spans="2:13" s="6" customFormat="1" hidden="1" x14ac:dyDescent="0.25">
      <c r="B48" s="7"/>
      <c r="M48" s="1"/>
    </row>
    <row r="49" spans="2:13" s="6" customFormat="1" hidden="1" x14ac:dyDescent="0.25">
      <c r="B49" s="7"/>
      <c r="M49" s="1"/>
    </row>
    <row r="50" spans="2:13" s="6" customFormat="1" hidden="1" x14ac:dyDescent="0.25">
      <c r="B50" s="7"/>
      <c r="M50" s="1"/>
    </row>
    <row r="51" spans="2:13" s="6" customFormat="1" hidden="1" x14ac:dyDescent="0.25">
      <c r="B51" s="7"/>
      <c r="M51" s="1"/>
    </row>
    <row r="52" spans="2:13" s="6" customFormat="1" hidden="1" x14ac:dyDescent="0.25">
      <c r="B52" s="7"/>
      <c r="M52" s="1"/>
    </row>
    <row r="53" spans="2:13" s="6" customFormat="1" hidden="1" x14ac:dyDescent="0.25">
      <c r="B53" s="7"/>
      <c r="M53" s="1"/>
    </row>
    <row r="54" spans="2:13" s="6" customFormat="1" hidden="1" x14ac:dyDescent="0.25">
      <c r="B54" s="7"/>
      <c r="M54" s="1"/>
    </row>
    <row r="55" spans="2:13" s="6" customFormat="1" hidden="1" x14ac:dyDescent="0.25">
      <c r="B55" s="7"/>
      <c r="M55" s="1"/>
    </row>
    <row r="56" spans="2:13" s="6" customFormat="1" hidden="1" x14ac:dyDescent="0.25">
      <c r="B56" s="7"/>
      <c r="M56" s="1"/>
    </row>
  </sheetData>
  <mergeCells count="13">
    <mergeCell ref="A1:M1"/>
    <mergeCell ref="A2:A7"/>
    <mergeCell ref="B2:B7"/>
    <mergeCell ref="C2:C7"/>
    <mergeCell ref="D2:D7"/>
    <mergeCell ref="E2:G6"/>
    <mergeCell ref="H2:L3"/>
    <mergeCell ref="M2:M7"/>
    <mergeCell ref="A8:A28"/>
    <mergeCell ref="C9:C28"/>
    <mergeCell ref="H6:I6"/>
    <mergeCell ref="J6:K6"/>
    <mergeCell ref="H4:K5"/>
  </mergeCells>
  <pageMargins left="0.11811023622047245" right="0.11811023622047245" top="0.39370078740157483" bottom="0.74803149606299213" header="0.31496062992125984" footer="0.31496062992125984"/>
  <pageSetup paperSize="9" scale="90" fitToHeight="0" orientation="landscape" r:id="rId1"/>
  <rowBreaks count="1" manualBreakCount="1">
    <brk id="29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 кв</vt:lpstr>
      <vt:lpstr>'3 кв'!Заголовки_для_печати</vt:lpstr>
      <vt:lpstr>'3 кв'!Область_печати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Экономист</cp:lastModifiedBy>
  <cp:lastPrinted>2024-12-02T11:59:26Z</cp:lastPrinted>
  <dcterms:created xsi:type="dcterms:W3CDTF">2024-04-05T02:43:27Z</dcterms:created>
  <dcterms:modified xsi:type="dcterms:W3CDTF">2024-12-12T10:15:11Z</dcterms:modified>
</cp:coreProperties>
</file>