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8800" windowHeight="11685" tabRatio="767"/>
  </bookViews>
  <sheets>
    <sheet name="2022 (4 квартал)" sheetId="39" r:id="rId1"/>
  </sheets>
  <calcPr calcId="145621"/>
</workbook>
</file>

<file path=xl/calcChain.xml><?xml version="1.0" encoding="utf-8"?>
<calcChain xmlns="http://schemas.openxmlformats.org/spreadsheetml/2006/main">
  <c r="G27" i="39" l="1"/>
  <c r="G28" i="39" s="1"/>
  <c r="G26" i="39"/>
  <c r="F27" i="39"/>
  <c r="I27" i="39" s="1"/>
  <c r="F26" i="39"/>
  <c r="I26" i="39" s="1"/>
  <c r="G22" i="39"/>
  <c r="G21" i="39"/>
  <c r="F22" i="39"/>
  <c r="H22" i="39" s="1"/>
  <c r="F21" i="39"/>
  <c r="G11" i="39"/>
  <c r="G10" i="39"/>
  <c r="G9" i="39"/>
  <c r="F8" i="39"/>
  <c r="I8" i="39" s="1"/>
  <c r="G8" i="39"/>
  <c r="G7" i="39"/>
  <c r="F11" i="39"/>
  <c r="I11" i="39" s="1"/>
  <c r="F10" i="39"/>
  <c r="I10" i="39" s="1"/>
  <c r="F9" i="39"/>
  <c r="F7" i="39"/>
  <c r="I7" i="39" s="1"/>
  <c r="F6" i="39"/>
  <c r="I6" i="39" s="1"/>
  <c r="G6" i="39"/>
  <c r="E28" i="39"/>
  <c r="H27" i="39"/>
  <c r="J23" i="39"/>
  <c r="G23" i="39"/>
  <c r="E19" i="39"/>
  <c r="D19" i="39"/>
  <c r="G18" i="39"/>
  <c r="F18" i="39"/>
  <c r="I18" i="39" s="1"/>
  <c r="G17" i="39"/>
  <c r="G19" i="39" s="1"/>
  <c r="F17" i="39"/>
  <c r="I17" i="39" s="1"/>
  <c r="G15" i="39"/>
  <c r="F15" i="39"/>
  <c r="I15" i="39" s="1"/>
  <c r="G14" i="39"/>
  <c r="F14" i="39"/>
  <c r="I14" i="39" s="1"/>
  <c r="H10" i="39"/>
  <c r="I9" i="39"/>
  <c r="H9" i="39"/>
  <c r="H14" i="39" l="1"/>
  <c r="F19" i="39"/>
  <c r="H26" i="39"/>
  <c r="H15" i="39"/>
  <c r="H17" i="39"/>
  <c r="H19" i="39" s="1"/>
  <c r="H18" i="39"/>
  <c r="F23" i="39"/>
  <c r="I22" i="39"/>
  <c r="H28" i="39"/>
  <c r="H8" i="39"/>
  <c r="H11" i="39"/>
  <c r="H7" i="39"/>
  <c r="H6" i="39"/>
  <c r="H21" i="39"/>
  <c r="I21" i="39"/>
</calcChain>
</file>

<file path=xl/sharedStrings.xml><?xml version="1.0" encoding="utf-8"?>
<sst xmlns="http://schemas.openxmlformats.org/spreadsheetml/2006/main" count="70" uniqueCount="42">
  <si>
    <t>№ п/п</t>
  </si>
  <si>
    <t>Наименование мероприятия  с учетом корректировки</t>
  </si>
  <si>
    <t>Ед.  изм.</t>
  </si>
  <si>
    <t>Утверждено</t>
  </si>
  <si>
    <t>Отклонение</t>
  </si>
  <si>
    <t>примечание</t>
  </si>
  <si>
    <t>Кол-во , м,шт</t>
  </si>
  <si>
    <t>Сумма инвестиций, тыс. тенге (без НДС)</t>
  </si>
  <si>
    <t>Кол-во по факту, м,шт</t>
  </si>
  <si>
    <t>тыс. тенге</t>
  </si>
  <si>
    <t>%</t>
  </si>
  <si>
    <t>Передача и распределение тепловой энергии</t>
  </si>
  <si>
    <t>1.</t>
  </si>
  <si>
    <t>Снабжение  тепловой энергией</t>
  </si>
  <si>
    <t>Подача воды по распределительным сетям</t>
  </si>
  <si>
    <t>Отведение сточных вод</t>
  </si>
  <si>
    <t>Замена сетей</t>
  </si>
  <si>
    <t>метр</t>
  </si>
  <si>
    <t>шт.</t>
  </si>
  <si>
    <t>Замена участка внутриквартальной тепловой сети 2-го микрорайона по пр.Республики 49,51,51/1,51/2,53,53/1,53/2,53/3,53/4</t>
  </si>
  <si>
    <t>Замена участка уличной тепломагистрали по пр.Металлургов от ТК-46 с переходом через ул.Абая до П-образного компенсатора по пр.Металлургов,15/1</t>
  </si>
  <si>
    <t xml:space="preserve">Замена участка уличной тепломагистрали по пр.Металлургов от ТК Металлургов,13 с переходом через автодорогу ул.Абая до ТК-46 </t>
  </si>
  <si>
    <t xml:space="preserve">Замена участка внутриквартальной теплотрассы 2-го микрорайона со стороны ул.Абая к домам по ул Абая 50,52,56/1,56,56/2 </t>
  </si>
  <si>
    <t>Замена П-образного компенсатора по ул.Мичурина в районе насосной станции Металлург</t>
  </si>
  <si>
    <t>Замена участка уличной магистрали Соцгорода по ул.Луначарского,101/2</t>
  </si>
  <si>
    <t>Исполнение перенесено на 2022год</t>
  </si>
  <si>
    <t>Закуп оборудования</t>
  </si>
  <si>
    <t xml:space="preserve">Закуп и  установка  насоса ТР 400-470о  с частотным преобразователем на тепловую насосную  ТП-03 </t>
  </si>
  <si>
    <t>Итого  за 2022 год :</t>
  </si>
  <si>
    <t>замена участка напорного коллектора от ФНС 35 квартала в сторону ТЛМЗ (1 участок)</t>
  </si>
  <si>
    <t>замена участка напорного коллектора от Ф НС 35 квартала в сторону ТЛМЗ(2 участок)</t>
  </si>
  <si>
    <t>ВСЕГО  за 2022 год :</t>
  </si>
  <si>
    <t>Многофункциональные устройства</t>
  </si>
  <si>
    <t>Источник бесперебойного питания UPS SVC RTL-1K-LCD</t>
  </si>
  <si>
    <t>ВСЕГО на 2022 год</t>
  </si>
  <si>
    <t>Замена участка ХПВ 3А микрорайона вдоль ул.Мичурина (ГНБ)</t>
  </si>
  <si>
    <t>Закуп частотного преобразователя со шкафом управления на агрегат №5 на насосной Металлург</t>
  </si>
  <si>
    <t>м</t>
  </si>
  <si>
    <t xml:space="preserve">Исполнение утвержденной инвестицонной программы ТОО "Окжетпес-Т" за 4 квартал 2022г. </t>
  </si>
  <si>
    <t>ТНС-1, ТНС-2, закуп электродвигателей для насосов СЭ 1250/70</t>
  </si>
  <si>
    <t>Исполнение 100%</t>
  </si>
  <si>
    <t>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</si>
</sst>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&quot;-&quot;??_р_._-;_-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7" xfId="0" applyFont="1" applyBorder="1"/>
    <xf numFmtId="0" fontId="5" fillId="0" borderId="0" xfId="0" applyFont="1" applyFill="1"/>
    <xf numFmtId="0" fontId="10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/>
    <xf numFmtId="164" fontId="7" fillId="3" borderId="9" xfId="1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/>
    <xf numFmtId="164" fontId="5" fillId="4" borderId="4" xfId="1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2" fillId="0" borderId="1" xfId="0" applyFont="1" applyFill="1" applyBorder="1" applyAlignment="1">
      <alignment vertical="center" wrapText="1"/>
    </xf>
    <xf numFmtId="164" fontId="8" fillId="0" borderId="1" xfId="1" applyFont="1" applyFill="1" applyBorder="1"/>
    <xf numFmtId="0" fontId="8" fillId="0" borderId="0" xfId="0" applyFont="1" applyFill="1" applyAlignment="1">
      <alignment horizontal="center"/>
    </xf>
    <xf numFmtId="0" fontId="6" fillId="5" borderId="0" xfId="0" applyFont="1" applyFill="1"/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right"/>
    </xf>
    <xf numFmtId="43" fontId="8" fillId="0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right"/>
    </xf>
    <xf numFmtId="164" fontId="7" fillId="3" borderId="9" xfId="1" applyFont="1" applyFill="1" applyBorder="1" applyAlignment="1">
      <alignment horizontal="right"/>
    </xf>
    <xf numFmtId="164" fontId="3" fillId="3" borderId="9" xfId="1" applyFont="1" applyFill="1" applyBorder="1" applyAlignment="1">
      <alignment horizontal="right"/>
    </xf>
    <xf numFmtId="43" fontId="8" fillId="0" borderId="1" xfId="0" applyNumberFormat="1" applyFont="1" applyFill="1" applyBorder="1"/>
    <xf numFmtId="43" fontId="5" fillId="0" borderId="1" xfId="0" applyNumberFormat="1" applyFont="1" applyBorder="1"/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Fill="1" applyBorder="1"/>
    <xf numFmtId="165" fontId="12" fillId="0" borderId="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1" fillId="0" borderId="4" xfId="0" applyFont="1" applyBorder="1"/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/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0000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B33" sqref="B33"/>
    </sheetView>
  </sheetViews>
  <sheetFormatPr defaultRowHeight="15.75" x14ac:dyDescent="0.25"/>
  <cols>
    <col min="1" max="1" width="5.5703125" style="52" customWidth="1"/>
    <col min="2" max="2" width="56.5703125" style="3" customWidth="1"/>
    <col min="3" max="3" width="9.5703125" style="3" customWidth="1"/>
    <col min="4" max="4" width="16.28515625" style="3" bestFit="1" customWidth="1"/>
    <col min="5" max="5" width="16.28515625" style="11" bestFit="1" customWidth="1"/>
    <col min="6" max="6" width="14.28515625" style="3" customWidth="1"/>
    <col min="7" max="7" width="16" style="3" customWidth="1"/>
    <col min="8" max="8" width="15.85546875" style="3" customWidth="1"/>
    <col min="9" max="9" width="14.140625" style="3" customWidth="1"/>
    <col min="10" max="10" width="31" style="3" customWidth="1"/>
    <col min="11" max="256" width="9.140625" style="3"/>
    <col min="257" max="257" width="5.5703125" style="3" customWidth="1"/>
    <col min="258" max="258" width="56.5703125" style="3" customWidth="1"/>
    <col min="259" max="259" width="9.5703125" style="3" customWidth="1"/>
    <col min="260" max="261" width="16.28515625" style="3" bestFit="1" customWidth="1"/>
    <col min="262" max="262" width="14.28515625" style="3" customWidth="1"/>
    <col min="263" max="263" width="16" style="3" customWidth="1"/>
    <col min="264" max="264" width="15.85546875" style="3" customWidth="1"/>
    <col min="265" max="265" width="14.140625" style="3" customWidth="1"/>
    <col min="266" max="266" width="31" style="3" customWidth="1"/>
    <col min="267" max="512" width="9.140625" style="3"/>
    <col min="513" max="513" width="5.5703125" style="3" customWidth="1"/>
    <col min="514" max="514" width="56.5703125" style="3" customWidth="1"/>
    <col min="515" max="515" width="9.5703125" style="3" customWidth="1"/>
    <col min="516" max="517" width="16.28515625" style="3" bestFit="1" customWidth="1"/>
    <col min="518" max="518" width="14.28515625" style="3" customWidth="1"/>
    <col min="519" max="519" width="16" style="3" customWidth="1"/>
    <col min="520" max="520" width="15.85546875" style="3" customWidth="1"/>
    <col min="521" max="521" width="14.140625" style="3" customWidth="1"/>
    <col min="522" max="522" width="31" style="3" customWidth="1"/>
    <col min="523" max="768" width="9.140625" style="3"/>
    <col min="769" max="769" width="5.5703125" style="3" customWidth="1"/>
    <col min="770" max="770" width="56.5703125" style="3" customWidth="1"/>
    <col min="771" max="771" width="9.5703125" style="3" customWidth="1"/>
    <col min="772" max="773" width="16.28515625" style="3" bestFit="1" customWidth="1"/>
    <col min="774" max="774" width="14.28515625" style="3" customWidth="1"/>
    <col min="775" max="775" width="16" style="3" customWidth="1"/>
    <col min="776" max="776" width="15.85546875" style="3" customWidth="1"/>
    <col min="777" max="777" width="14.140625" style="3" customWidth="1"/>
    <col min="778" max="778" width="31" style="3" customWidth="1"/>
    <col min="779" max="1024" width="9.140625" style="3"/>
    <col min="1025" max="1025" width="5.5703125" style="3" customWidth="1"/>
    <col min="1026" max="1026" width="56.5703125" style="3" customWidth="1"/>
    <col min="1027" max="1027" width="9.5703125" style="3" customWidth="1"/>
    <col min="1028" max="1029" width="16.28515625" style="3" bestFit="1" customWidth="1"/>
    <col min="1030" max="1030" width="14.28515625" style="3" customWidth="1"/>
    <col min="1031" max="1031" width="16" style="3" customWidth="1"/>
    <col min="1032" max="1032" width="15.85546875" style="3" customWidth="1"/>
    <col min="1033" max="1033" width="14.140625" style="3" customWidth="1"/>
    <col min="1034" max="1034" width="31" style="3" customWidth="1"/>
    <col min="1035" max="1280" width="9.140625" style="3"/>
    <col min="1281" max="1281" width="5.5703125" style="3" customWidth="1"/>
    <col min="1282" max="1282" width="56.5703125" style="3" customWidth="1"/>
    <col min="1283" max="1283" width="9.5703125" style="3" customWidth="1"/>
    <col min="1284" max="1285" width="16.28515625" style="3" bestFit="1" customWidth="1"/>
    <col min="1286" max="1286" width="14.28515625" style="3" customWidth="1"/>
    <col min="1287" max="1287" width="16" style="3" customWidth="1"/>
    <col min="1288" max="1288" width="15.85546875" style="3" customWidth="1"/>
    <col min="1289" max="1289" width="14.140625" style="3" customWidth="1"/>
    <col min="1290" max="1290" width="31" style="3" customWidth="1"/>
    <col min="1291" max="1536" width="9.140625" style="3"/>
    <col min="1537" max="1537" width="5.5703125" style="3" customWidth="1"/>
    <col min="1538" max="1538" width="56.5703125" style="3" customWidth="1"/>
    <col min="1539" max="1539" width="9.5703125" style="3" customWidth="1"/>
    <col min="1540" max="1541" width="16.28515625" style="3" bestFit="1" customWidth="1"/>
    <col min="1542" max="1542" width="14.28515625" style="3" customWidth="1"/>
    <col min="1543" max="1543" width="16" style="3" customWidth="1"/>
    <col min="1544" max="1544" width="15.85546875" style="3" customWidth="1"/>
    <col min="1545" max="1545" width="14.140625" style="3" customWidth="1"/>
    <col min="1546" max="1546" width="31" style="3" customWidth="1"/>
    <col min="1547" max="1792" width="9.140625" style="3"/>
    <col min="1793" max="1793" width="5.5703125" style="3" customWidth="1"/>
    <col min="1794" max="1794" width="56.5703125" style="3" customWidth="1"/>
    <col min="1795" max="1795" width="9.5703125" style="3" customWidth="1"/>
    <col min="1796" max="1797" width="16.28515625" style="3" bestFit="1" customWidth="1"/>
    <col min="1798" max="1798" width="14.28515625" style="3" customWidth="1"/>
    <col min="1799" max="1799" width="16" style="3" customWidth="1"/>
    <col min="1800" max="1800" width="15.85546875" style="3" customWidth="1"/>
    <col min="1801" max="1801" width="14.140625" style="3" customWidth="1"/>
    <col min="1802" max="1802" width="31" style="3" customWidth="1"/>
    <col min="1803" max="2048" width="9.140625" style="3"/>
    <col min="2049" max="2049" width="5.5703125" style="3" customWidth="1"/>
    <col min="2050" max="2050" width="56.5703125" style="3" customWidth="1"/>
    <col min="2051" max="2051" width="9.5703125" style="3" customWidth="1"/>
    <col min="2052" max="2053" width="16.28515625" style="3" bestFit="1" customWidth="1"/>
    <col min="2054" max="2054" width="14.28515625" style="3" customWidth="1"/>
    <col min="2055" max="2055" width="16" style="3" customWidth="1"/>
    <col min="2056" max="2056" width="15.85546875" style="3" customWidth="1"/>
    <col min="2057" max="2057" width="14.140625" style="3" customWidth="1"/>
    <col min="2058" max="2058" width="31" style="3" customWidth="1"/>
    <col min="2059" max="2304" width="9.140625" style="3"/>
    <col min="2305" max="2305" width="5.5703125" style="3" customWidth="1"/>
    <col min="2306" max="2306" width="56.5703125" style="3" customWidth="1"/>
    <col min="2307" max="2307" width="9.5703125" style="3" customWidth="1"/>
    <col min="2308" max="2309" width="16.28515625" style="3" bestFit="1" customWidth="1"/>
    <col min="2310" max="2310" width="14.28515625" style="3" customWidth="1"/>
    <col min="2311" max="2311" width="16" style="3" customWidth="1"/>
    <col min="2312" max="2312" width="15.85546875" style="3" customWidth="1"/>
    <col min="2313" max="2313" width="14.140625" style="3" customWidth="1"/>
    <col min="2314" max="2314" width="31" style="3" customWidth="1"/>
    <col min="2315" max="2560" width="9.140625" style="3"/>
    <col min="2561" max="2561" width="5.5703125" style="3" customWidth="1"/>
    <col min="2562" max="2562" width="56.5703125" style="3" customWidth="1"/>
    <col min="2563" max="2563" width="9.5703125" style="3" customWidth="1"/>
    <col min="2564" max="2565" width="16.28515625" style="3" bestFit="1" customWidth="1"/>
    <col min="2566" max="2566" width="14.28515625" style="3" customWidth="1"/>
    <col min="2567" max="2567" width="16" style="3" customWidth="1"/>
    <col min="2568" max="2568" width="15.85546875" style="3" customWidth="1"/>
    <col min="2569" max="2569" width="14.140625" style="3" customWidth="1"/>
    <col min="2570" max="2570" width="31" style="3" customWidth="1"/>
    <col min="2571" max="2816" width="9.140625" style="3"/>
    <col min="2817" max="2817" width="5.5703125" style="3" customWidth="1"/>
    <col min="2818" max="2818" width="56.5703125" style="3" customWidth="1"/>
    <col min="2819" max="2819" width="9.5703125" style="3" customWidth="1"/>
    <col min="2820" max="2821" width="16.28515625" style="3" bestFit="1" customWidth="1"/>
    <col min="2822" max="2822" width="14.28515625" style="3" customWidth="1"/>
    <col min="2823" max="2823" width="16" style="3" customWidth="1"/>
    <col min="2824" max="2824" width="15.85546875" style="3" customWidth="1"/>
    <col min="2825" max="2825" width="14.140625" style="3" customWidth="1"/>
    <col min="2826" max="2826" width="31" style="3" customWidth="1"/>
    <col min="2827" max="3072" width="9.140625" style="3"/>
    <col min="3073" max="3073" width="5.5703125" style="3" customWidth="1"/>
    <col min="3074" max="3074" width="56.5703125" style="3" customWidth="1"/>
    <col min="3075" max="3075" width="9.5703125" style="3" customWidth="1"/>
    <col min="3076" max="3077" width="16.28515625" style="3" bestFit="1" customWidth="1"/>
    <col min="3078" max="3078" width="14.28515625" style="3" customWidth="1"/>
    <col min="3079" max="3079" width="16" style="3" customWidth="1"/>
    <col min="3080" max="3080" width="15.85546875" style="3" customWidth="1"/>
    <col min="3081" max="3081" width="14.140625" style="3" customWidth="1"/>
    <col min="3082" max="3082" width="31" style="3" customWidth="1"/>
    <col min="3083" max="3328" width="9.140625" style="3"/>
    <col min="3329" max="3329" width="5.5703125" style="3" customWidth="1"/>
    <col min="3330" max="3330" width="56.5703125" style="3" customWidth="1"/>
    <col min="3331" max="3331" width="9.5703125" style="3" customWidth="1"/>
    <col min="3332" max="3333" width="16.28515625" style="3" bestFit="1" customWidth="1"/>
    <col min="3334" max="3334" width="14.28515625" style="3" customWidth="1"/>
    <col min="3335" max="3335" width="16" style="3" customWidth="1"/>
    <col min="3336" max="3336" width="15.85546875" style="3" customWidth="1"/>
    <col min="3337" max="3337" width="14.140625" style="3" customWidth="1"/>
    <col min="3338" max="3338" width="31" style="3" customWidth="1"/>
    <col min="3339" max="3584" width="9.140625" style="3"/>
    <col min="3585" max="3585" width="5.5703125" style="3" customWidth="1"/>
    <col min="3586" max="3586" width="56.5703125" style="3" customWidth="1"/>
    <col min="3587" max="3587" width="9.5703125" style="3" customWidth="1"/>
    <col min="3588" max="3589" width="16.28515625" style="3" bestFit="1" customWidth="1"/>
    <col min="3590" max="3590" width="14.28515625" style="3" customWidth="1"/>
    <col min="3591" max="3591" width="16" style="3" customWidth="1"/>
    <col min="3592" max="3592" width="15.85546875" style="3" customWidth="1"/>
    <col min="3593" max="3593" width="14.140625" style="3" customWidth="1"/>
    <col min="3594" max="3594" width="31" style="3" customWidth="1"/>
    <col min="3595" max="3840" width="9.140625" style="3"/>
    <col min="3841" max="3841" width="5.5703125" style="3" customWidth="1"/>
    <col min="3842" max="3842" width="56.5703125" style="3" customWidth="1"/>
    <col min="3843" max="3843" width="9.5703125" style="3" customWidth="1"/>
    <col min="3844" max="3845" width="16.28515625" style="3" bestFit="1" customWidth="1"/>
    <col min="3846" max="3846" width="14.28515625" style="3" customWidth="1"/>
    <col min="3847" max="3847" width="16" style="3" customWidth="1"/>
    <col min="3848" max="3848" width="15.85546875" style="3" customWidth="1"/>
    <col min="3849" max="3849" width="14.140625" style="3" customWidth="1"/>
    <col min="3850" max="3850" width="31" style="3" customWidth="1"/>
    <col min="3851" max="4096" width="9.140625" style="3"/>
    <col min="4097" max="4097" width="5.5703125" style="3" customWidth="1"/>
    <col min="4098" max="4098" width="56.5703125" style="3" customWidth="1"/>
    <col min="4099" max="4099" width="9.5703125" style="3" customWidth="1"/>
    <col min="4100" max="4101" width="16.28515625" style="3" bestFit="1" customWidth="1"/>
    <col min="4102" max="4102" width="14.28515625" style="3" customWidth="1"/>
    <col min="4103" max="4103" width="16" style="3" customWidth="1"/>
    <col min="4104" max="4104" width="15.85546875" style="3" customWidth="1"/>
    <col min="4105" max="4105" width="14.140625" style="3" customWidth="1"/>
    <col min="4106" max="4106" width="31" style="3" customWidth="1"/>
    <col min="4107" max="4352" width="9.140625" style="3"/>
    <col min="4353" max="4353" width="5.5703125" style="3" customWidth="1"/>
    <col min="4354" max="4354" width="56.5703125" style="3" customWidth="1"/>
    <col min="4355" max="4355" width="9.5703125" style="3" customWidth="1"/>
    <col min="4356" max="4357" width="16.28515625" style="3" bestFit="1" customWidth="1"/>
    <col min="4358" max="4358" width="14.28515625" style="3" customWidth="1"/>
    <col min="4359" max="4359" width="16" style="3" customWidth="1"/>
    <col min="4360" max="4360" width="15.85546875" style="3" customWidth="1"/>
    <col min="4361" max="4361" width="14.140625" style="3" customWidth="1"/>
    <col min="4362" max="4362" width="31" style="3" customWidth="1"/>
    <col min="4363" max="4608" width="9.140625" style="3"/>
    <col min="4609" max="4609" width="5.5703125" style="3" customWidth="1"/>
    <col min="4610" max="4610" width="56.5703125" style="3" customWidth="1"/>
    <col min="4611" max="4611" width="9.5703125" style="3" customWidth="1"/>
    <col min="4612" max="4613" width="16.28515625" style="3" bestFit="1" customWidth="1"/>
    <col min="4614" max="4614" width="14.28515625" style="3" customWidth="1"/>
    <col min="4615" max="4615" width="16" style="3" customWidth="1"/>
    <col min="4616" max="4616" width="15.85546875" style="3" customWidth="1"/>
    <col min="4617" max="4617" width="14.140625" style="3" customWidth="1"/>
    <col min="4618" max="4618" width="31" style="3" customWidth="1"/>
    <col min="4619" max="4864" width="9.140625" style="3"/>
    <col min="4865" max="4865" width="5.5703125" style="3" customWidth="1"/>
    <col min="4866" max="4866" width="56.5703125" style="3" customWidth="1"/>
    <col min="4867" max="4867" width="9.5703125" style="3" customWidth="1"/>
    <col min="4868" max="4869" width="16.28515625" style="3" bestFit="1" customWidth="1"/>
    <col min="4870" max="4870" width="14.28515625" style="3" customWidth="1"/>
    <col min="4871" max="4871" width="16" style="3" customWidth="1"/>
    <col min="4872" max="4872" width="15.85546875" style="3" customWidth="1"/>
    <col min="4873" max="4873" width="14.140625" style="3" customWidth="1"/>
    <col min="4874" max="4874" width="31" style="3" customWidth="1"/>
    <col min="4875" max="5120" width="9.140625" style="3"/>
    <col min="5121" max="5121" width="5.5703125" style="3" customWidth="1"/>
    <col min="5122" max="5122" width="56.5703125" style="3" customWidth="1"/>
    <col min="5123" max="5123" width="9.5703125" style="3" customWidth="1"/>
    <col min="5124" max="5125" width="16.28515625" style="3" bestFit="1" customWidth="1"/>
    <col min="5126" max="5126" width="14.28515625" style="3" customWidth="1"/>
    <col min="5127" max="5127" width="16" style="3" customWidth="1"/>
    <col min="5128" max="5128" width="15.85546875" style="3" customWidth="1"/>
    <col min="5129" max="5129" width="14.140625" style="3" customWidth="1"/>
    <col min="5130" max="5130" width="31" style="3" customWidth="1"/>
    <col min="5131" max="5376" width="9.140625" style="3"/>
    <col min="5377" max="5377" width="5.5703125" style="3" customWidth="1"/>
    <col min="5378" max="5378" width="56.5703125" style="3" customWidth="1"/>
    <col min="5379" max="5379" width="9.5703125" style="3" customWidth="1"/>
    <col min="5380" max="5381" width="16.28515625" style="3" bestFit="1" customWidth="1"/>
    <col min="5382" max="5382" width="14.28515625" style="3" customWidth="1"/>
    <col min="5383" max="5383" width="16" style="3" customWidth="1"/>
    <col min="5384" max="5384" width="15.85546875" style="3" customWidth="1"/>
    <col min="5385" max="5385" width="14.140625" style="3" customWidth="1"/>
    <col min="5386" max="5386" width="31" style="3" customWidth="1"/>
    <col min="5387" max="5632" width="9.140625" style="3"/>
    <col min="5633" max="5633" width="5.5703125" style="3" customWidth="1"/>
    <col min="5634" max="5634" width="56.5703125" style="3" customWidth="1"/>
    <col min="5635" max="5635" width="9.5703125" style="3" customWidth="1"/>
    <col min="5636" max="5637" width="16.28515625" style="3" bestFit="1" customWidth="1"/>
    <col min="5638" max="5638" width="14.28515625" style="3" customWidth="1"/>
    <col min="5639" max="5639" width="16" style="3" customWidth="1"/>
    <col min="5640" max="5640" width="15.85546875" style="3" customWidth="1"/>
    <col min="5641" max="5641" width="14.140625" style="3" customWidth="1"/>
    <col min="5642" max="5642" width="31" style="3" customWidth="1"/>
    <col min="5643" max="5888" width="9.140625" style="3"/>
    <col min="5889" max="5889" width="5.5703125" style="3" customWidth="1"/>
    <col min="5890" max="5890" width="56.5703125" style="3" customWidth="1"/>
    <col min="5891" max="5891" width="9.5703125" style="3" customWidth="1"/>
    <col min="5892" max="5893" width="16.28515625" style="3" bestFit="1" customWidth="1"/>
    <col min="5894" max="5894" width="14.28515625" style="3" customWidth="1"/>
    <col min="5895" max="5895" width="16" style="3" customWidth="1"/>
    <col min="5896" max="5896" width="15.85546875" style="3" customWidth="1"/>
    <col min="5897" max="5897" width="14.140625" style="3" customWidth="1"/>
    <col min="5898" max="5898" width="31" style="3" customWidth="1"/>
    <col min="5899" max="6144" width="9.140625" style="3"/>
    <col min="6145" max="6145" width="5.5703125" style="3" customWidth="1"/>
    <col min="6146" max="6146" width="56.5703125" style="3" customWidth="1"/>
    <col min="6147" max="6147" width="9.5703125" style="3" customWidth="1"/>
    <col min="6148" max="6149" width="16.28515625" style="3" bestFit="1" customWidth="1"/>
    <col min="6150" max="6150" width="14.28515625" style="3" customWidth="1"/>
    <col min="6151" max="6151" width="16" style="3" customWidth="1"/>
    <col min="6152" max="6152" width="15.85546875" style="3" customWidth="1"/>
    <col min="6153" max="6153" width="14.140625" style="3" customWidth="1"/>
    <col min="6154" max="6154" width="31" style="3" customWidth="1"/>
    <col min="6155" max="6400" width="9.140625" style="3"/>
    <col min="6401" max="6401" width="5.5703125" style="3" customWidth="1"/>
    <col min="6402" max="6402" width="56.5703125" style="3" customWidth="1"/>
    <col min="6403" max="6403" width="9.5703125" style="3" customWidth="1"/>
    <col min="6404" max="6405" width="16.28515625" style="3" bestFit="1" customWidth="1"/>
    <col min="6406" max="6406" width="14.28515625" style="3" customWidth="1"/>
    <col min="6407" max="6407" width="16" style="3" customWidth="1"/>
    <col min="6408" max="6408" width="15.85546875" style="3" customWidth="1"/>
    <col min="6409" max="6409" width="14.140625" style="3" customWidth="1"/>
    <col min="6410" max="6410" width="31" style="3" customWidth="1"/>
    <col min="6411" max="6656" width="9.140625" style="3"/>
    <col min="6657" max="6657" width="5.5703125" style="3" customWidth="1"/>
    <col min="6658" max="6658" width="56.5703125" style="3" customWidth="1"/>
    <col min="6659" max="6659" width="9.5703125" style="3" customWidth="1"/>
    <col min="6660" max="6661" width="16.28515625" style="3" bestFit="1" customWidth="1"/>
    <col min="6662" max="6662" width="14.28515625" style="3" customWidth="1"/>
    <col min="6663" max="6663" width="16" style="3" customWidth="1"/>
    <col min="6664" max="6664" width="15.85546875" style="3" customWidth="1"/>
    <col min="6665" max="6665" width="14.140625" style="3" customWidth="1"/>
    <col min="6666" max="6666" width="31" style="3" customWidth="1"/>
    <col min="6667" max="6912" width="9.140625" style="3"/>
    <col min="6913" max="6913" width="5.5703125" style="3" customWidth="1"/>
    <col min="6914" max="6914" width="56.5703125" style="3" customWidth="1"/>
    <col min="6915" max="6915" width="9.5703125" style="3" customWidth="1"/>
    <col min="6916" max="6917" width="16.28515625" style="3" bestFit="1" customWidth="1"/>
    <col min="6918" max="6918" width="14.28515625" style="3" customWidth="1"/>
    <col min="6919" max="6919" width="16" style="3" customWidth="1"/>
    <col min="6920" max="6920" width="15.85546875" style="3" customWidth="1"/>
    <col min="6921" max="6921" width="14.140625" style="3" customWidth="1"/>
    <col min="6922" max="6922" width="31" style="3" customWidth="1"/>
    <col min="6923" max="7168" width="9.140625" style="3"/>
    <col min="7169" max="7169" width="5.5703125" style="3" customWidth="1"/>
    <col min="7170" max="7170" width="56.5703125" style="3" customWidth="1"/>
    <col min="7171" max="7171" width="9.5703125" style="3" customWidth="1"/>
    <col min="7172" max="7173" width="16.28515625" style="3" bestFit="1" customWidth="1"/>
    <col min="7174" max="7174" width="14.28515625" style="3" customWidth="1"/>
    <col min="7175" max="7175" width="16" style="3" customWidth="1"/>
    <col min="7176" max="7176" width="15.85546875" style="3" customWidth="1"/>
    <col min="7177" max="7177" width="14.140625" style="3" customWidth="1"/>
    <col min="7178" max="7178" width="31" style="3" customWidth="1"/>
    <col min="7179" max="7424" width="9.140625" style="3"/>
    <col min="7425" max="7425" width="5.5703125" style="3" customWidth="1"/>
    <col min="7426" max="7426" width="56.5703125" style="3" customWidth="1"/>
    <col min="7427" max="7427" width="9.5703125" style="3" customWidth="1"/>
    <col min="7428" max="7429" width="16.28515625" style="3" bestFit="1" customWidth="1"/>
    <col min="7430" max="7430" width="14.28515625" style="3" customWidth="1"/>
    <col min="7431" max="7431" width="16" style="3" customWidth="1"/>
    <col min="7432" max="7432" width="15.85546875" style="3" customWidth="1"/>
    <col min="7433" max="7433" width="14.140625" style="3" customWidth="1"/>
    <col min="7434" max="7434" width="31" style="3" customWidth="1"/>
    <col min="7435" max="7680" width="9.140625" style="3"/>
    <col min="7681" max="7681" width="5.5703125" style="3" customWidth="1"/>
    <col min="7682" max="7682" width="56.5703125" style="3" customWidth="1"/>
    <col min="7683" max="7683" width="9.5703125" style="3" customWidth="1"/>
    <col min="7684" max="7685" width="16.28515625" style="3" bestFit="1" customWidth="1"/>
    <col min="7686" max="7686" width="14.28515625" style="3" customWidth="1"/>
    <col min="7687" max="7687" width="16" style="3" customWidth="1"/>
    <col min="7688" max="7688" width="15.85546875" style="3" customWidth="1"/>
    <col min="7689" max="7689" width="14.140625" style="3" customWidth="1"/>
    <col min="7690" max="7690" width="31" style="3" customWidth="1"/>
    <col min="7691" max="7936" width="9.140625" style="3"/>
    <col min="7937" max="7937" width="5.5703125" style="3" customWidth="1"/>
    <col min="7938" max="7938" width="56.5703125" style="3" customWidth="1"/>
    <col min="7939" max="7939" width="9.5703125" style="3" customWidth="1"/>
    <col min="7940" max="7941" width="16.28515625" style="3" bestFit="1" customWidth="1"/>
    <col min="7942" max="7942" width="14.28515625" style="3" customWidth="1"/>
    <col min="7943" max="7943" width="16" style="3" customWidth="1"/>
    <col min="7944" max="7944" width="15.85546875" style="3" customWidth="1"/>
    <col min="7945" max="7945" width="14.140625" style="3" customWidth="1"/>
    <col min="7946" max="7946" width="31" style="3" customWidth="1"/>
    <col min="7947" max="8192" width="9.140625" style="3"/>
    <col min="8193" max="8193" width="5.5703125" style="3" customWidth="1"/>
    <col min="8194" max="8194" width="56.5703125" style="3" customWidth="1"/>
    <col min="8195" max="8195" width="9.5703125" style="3" customWidth="1"/>
    <col min="8196" max="8197" width="16.28515625" style="3" bestFit="1" customWidth="1"/>
    <col min="8198" max="8198" width="14.28515625" style="3" customWidth="1"/>
    <col min="8199" max="8199" width="16" style="3" customWidth="1"/>
    <col min="8200" max="8200" width="15.85546875" style="3" customWidth="1"/>
    <col min="8201" max="8201" width="14.140625" style="3" customWidth="1"/>
    <col min="8202" max="8202" width="31" style="3" customWidth="1"/>
    <col min="8203" max="8448" width="9.140625" style="3"/>
    <col min="8449" max="8449" width="5.5703125" style="3" customWidth="1"/>
    <col min="8450" max="8450" width="56.5703125" style="3" customWidth="1"/>
    <col min="8451" max="8451" width="9.5703125" style="3" customWidth="1"/>
    <col min="8452" max="8453" width="16.28515625" style="3" bestFit="1" customWidth="1"/>
    <col min="8454" max="8454" width="14.28515625" style="3" customWidth="1"/>
    <col min="8455" max="8455" width="16" style="3" customWidth="1"/>
    <col min="8456" max="8456" width="15.85546875" style="3" customWidth="1"/>
    <col min="8457" max="8457" width="14.140625" style="3" customWidth="1"/>
    <col min="8458" max="8458" width="31" style="3" customWidth="1"/>
    <col min="8459" max="8704" width="9.140625" style="3"/>
    <col min="8705" max="8705" width="5.5703125" style="3" customWidth="1"/>
    <col min="8706" max="8706" width="56.5703125" style="3" customWidth="1"/>
    <col min="8707" max="8707" width="9.5703125" style="3" customWidth="1"/>
    <col min="8708" max="8709" width="16.28515625" style="3" bestFit="1" customWidth="1"/>
    <col min="8710" max="8710" width="14.28515625" style="3" customWidth="1"/>
    <col min="8711" max="8711" width="16" style="3" customWidth="1"/>
    <col min="8712" max="8712" width="15.85546875" style="3" customWidth="1"/>
    <col min="8713" max="8713" width="14.140625" style="3" customWidth="1"/>
    <col min="8714" max="8714" width="31" style="3" customWidth="1"/>
    <col min="8715" max="8960" width="9.140625" style="3"/>
    <col min="8961" max="8961" width="5.5703125" style="3" customWidth="1"/>
    <col min="8962" max="8962" width="56.5703125" style="3" customWidth="1"/>
    <col min="8963" max="8963" width="9.5703125" style="3" customWidth="1"/>
    <col min="8964" max="8965" width="16.28515625" style="3" bestFit="1" customWidth="1"/>
    <col min="8966" max="8966" width="14.28515625" style="3" customWidth="1"/>
    <col min="8967" max="8967" width="16" style="3" customWidth="1"/>
    <col min="8968" max="8968" width="15.85546875" style="3" customWidth="1"/>
    <col min="8969" max="8969" width="14.140625" style="3" customWidth="1"/>
    <col min="8970" max="8970" width="31" style="3" customWidth="1"/>
    <col min="8971" max="9216" width="9.140625" style="3"/>
    <col min="9217" max="9217" width="5.5703125" style="3" customWidth="1"/>
    <col min="9218" max="9218" width="56.5703125" style="3" customWidth="1"/>
    <col min="9219" max="9219" width="9.5703125" style="3" customWidth="1"/>
    <col min="9220" max="9221" width="16.28515625" style="3" bestFit="1" customWidth="1"/>
    <col min="9222" max="9222" width="14.28515625" style="3" customWidth="1"/>
    <col min="9223" max="9223" width="16" style="3" customWidth="1"/>
    <col min="9224" max="9224" width="15.85546875" style="3" customWidth="1"/>
    <col min="9225" max="9225" width="14.140625" style="3" customWidth="1"/>
    <col min="9226" max="9226" width="31" style="3" customWidth="1"/>
    <col min="9227" max="9472" width="9.140625" style="3"/>
    <col min="9473" max="9473" width="5.5703125" style="3" customWidth="1"/>
    <col min="9474" max="9474" width="56.5703125" style="3" customWidth="1"/>
    <col min="9475" max="9475" width="9.5703125" style="3" customWidth="1"/>
    <col min="9476" max="9477" width="16.28515625" style="3" bestFit="1" customWidth="1"/>
    <col min="9478" max="9478" width="14.28515625" style="3" customWidth="1"/>
    <col min="9479" max="9479" width="16" style="3" customWidth="1"/>
    <col min="9480" max="9480" width="15.85546875" style="3" customWidth="1"/>
    <col min="9481" max="9481" width="14.140625" style="3" customWidth="1"/>
    <col min="9482" max="9482" width="31" style="3" customWidth="1"/>
    <col min="9483" max="9728" width="9.140625" style="3"/>
    <col min="9729" max="9729" width="5.5703125" style="3" customWidth="1"/>
    <col min="9730" max="9730" width="56.5703125" style="3" customWidth="1"/>
    <col min="9731" max="9731" width="9.5703125" style="3" customWidth="1"/>
    <col min="9732" max="9733" width="16.28515625" style="3" bestFit="1" customWidth="1"/>
    <col min="9734" max="9734" width="14.28515625" style="3" customWidth="1"/>
    <col min="9735" max="9735" width="16" style="3" customWidth="1"/>
    <col min="9736" max="9736" width="15.85546875" style="3" customWidth="1"/>
    <col min="9737" max="9737" width="14.140625" style="3" customWidth="1"/>
    <col min="9738" max="9738" width="31" style="3" customWidth="1"/>
    <col min="9739" max="9984" width="9.140625" style="3"/>
    <col min="9985" max="9985" width="5.5703125" style="3" customWidth="1"/>
    <col min="9986" max="9986" width="56.5703125" style="3" customWidth="1"/>
    <col min="9987" max="9987" width="9.5703125" style="3" customWidth="1"/>
    <col min="9988" max="9989" width="16.28515625" style="3" bestFit="1" customWidth="1"/>
    <col min="9990" max="9990" width="14.28515625" style="3" customWidth="1"/>
    <col min="9991" max="9991" width="16" style="3" customWidth="1"/>
    <col min="9992" max="9992" width="15.85546875" style="3" customWidth="1"/>
    <col min="9993" max="9993" width="14.140625" style="3" customWidth="1"/>
    <col min="9994" max="9994" width="31" style="3" customWidth="1"/>
    <col min="9995" max="10240" width="9.140625" style="3"/>
    <col min="10241" max="10241" width="5.5703125" style="3" customWidth="1"/>
    <col min="10242" max="10242" width="56.5703125" style="3" customWidth="1"/>
    <col min="10243" max="10243" width="9.5703125" style="3" customWidth="1"/>
    <col min="10244" max="10245" width="16.28515625" style="3" bestFit="1" customWidth="1"/>
    <col min="10246" max="10246" width="14.28515625" style="3" customWidth="1"/>
    <col min="10247" max="10247" width="16" style="3" customWidth="1"/>
    <col min="10248" max="10248" width="15.85546875" style="3" customWidth="1"/>
    <col min="10249" max="10249" width="14.140625" style="3" customWidth="1"/>
    <col min="10250" max="10250" width="31" style="3" customWidth="1"/>
    <col min="10251" max="10496" width="9.140625" style="3"/>
    <col min="10497" max="10497" width="5.5703125" style="3" customWidth="1"/>
    <col min="10498" max="10498" width="56.5703125" style="3" customWidth="1"/>
    <col min="10499" max="10499" width="9.5703125" style="3" customWidth="1"/>
    <col min="10500" max="10501" width="16.28515625" style="3" bestFit="1" customWidth="1"/>
    <col min="10502" max="10502" width="14.28515625" style="3" customWidth="1"/>
    <col min="10503" max="10503" width="16" style="3" customWidth="1"/>
    <col min="10504" max="10504" width="15.85546875" style="3" customWidth="1"/>
    <col min="10505" max="10505" width="14.140625" style="3" customWidth="1"/>
    <col min="10506" max="10506" width="31" style="3" customWidth="1"/>
    <col min="10507" max="10752" width="9.140625" style="3"/>
    <col min="10753" max="10753" width="5.5703125" style="3" customWidth="1"/>
    <col min="10754" max="10754" width="56.5703125" style="3" customWidth="1"/>
    <col min="10755" max="10755" width="9.5703125" style="3" customWidth="1"/>
    <col min="10756" max="10757" width="16.28515625" style="3" bestFit="1" customWidth="1"/>
    <col min="10758" max="10758" width="14.28515625" style="3" customWidth="1"/>
    <col min="10759" max="10759" width="16" style="3" customWidth="1"/>
    <col min="10760" max="10760" width="15.85546875" style="3" customWidth="1"/>
    <col min="10761" max="10761" width="14.140625" style="3" customWidth="1"/>
    <col min="10762" max="10762" width="31" style="3" customWidth="1"/>
    <col min="10763" max="11008" width="9.140625" style="3"/>
    <col min="11009" max="11009" width="5.5703125" style="3" customWidth="1"/>
    <col min="11010" max="11010" width="56.5703125" style="3" customWidth="1"/>
    <col min="11011" max="11011" width="9.5703125" style="3" customWidth="1"/>
    <col min="11012" max="11013" width="16.28515625" style="3" bestFit="1" customWidth="1"/>
    <col min="11014" max="11014" width="14.28515625" style="3" customWidth="1"/>
    <col min="11015" max="11015" width="16" style="3" customWidth="1"/>
    <col min="11016" max="11016" width="15.85546875" style="3" customWidth="1"/>
    <col min="11017" max="11017" width="14.140625" style="3" customWidth="1"/>
    <col min="11018" max="11018" width="31" style="3" customWidth="1"/>
    <col min="11019" max="11264" width="9.140625" style="3"/>
    <col min="11265" max="11265" width="5.5703125" style="3" customWidth="1"/>
    <col min="11266" max="11266" width="56.5703125" style="3" customWidth="1"/>
    <col min="11267" max="11267" width="9.5703125" style="3" customWidth="1"/>
    <col min="11268" max="11269" width="16.28515625" style="3" bestFit="1" customWidth="1"/>
    <col min="11270" max="11270" width="14.28515625" style="3" customWidth="1"/>
    <col min="11271" max="11271" width="16" style="3" customWidth="1"/>
    <col min="11272" max="11272" width="15.85546875" style="3" customWidth="1"/>
    <col min="11273" max="11273" width="14.140625" style="3" customWidth="1"/>
    <col min="11274" max="11274" width="31" style="3" customWidth="1"/>
    <col min="11275" max="11520" width="9.140625" style="3"/>
    <col min="11521" max="11521" width="5.5703125" style="3" customWidth="1"/>
    <col min="11522" max="11522" width="56.5703125" style="3" customWidth="1"/>
    <col min="11523" max="11523" width="9.5703125" style="3" customWidth="1"/>
    <col min="11524" max="11525" width="16.28515625" style="3" bestFit="1" customWidth="1"/>
    <col min="11526" max="11526" width="14.28515625" style="3" customWidth="1"/>
    <col min="11527" max="11527" width="16" style="3" customWidth="1"/>
    <col min="11528" max="11528" width="15.85546875" style="3" customWidth="1"/>
    <col min="11529" max="11529" width="14.140625" style="3" customWidth="1"/>
    <col min="11530" max="11530" width="31" style="3" customWidth="1"/>
    <col min="11531" max="11776" width="9.140625" style="3"/>
    <col min="11777" max="11777" width="5.5703125" style="3" customWidth="1"/>
    <col min="11778" max="11778" width="56.5703125" style="3" customWidth="1"/>
    <col min="11779" max="11779" width="9.5703125" style="3" customWidth="1"/>
    <col min="11780" max="11781" width="16.28515625" style="3" bestFit="1" customWidth="1"/>
    <col min="11782" max="11782" width="14.28515625" style="3" customWidth="1"/>
    <col min="11783" max="11783" width="16" style="3" customWidth="1"/>
    <col min="11784" max="11784" width="15.85546875" style="3" customWidth="1"/>
    <col min="11785" max="11785" width="14.140625" style="3" customWidth="1"/>
    <col min="11786" max="11786" width="31" style="3" customWidth="1"/>
    <col min="11787" max="12032" width="9.140625" style="3"/>
    <col min="12033" max="12033" width="5.5703125" style="3" customWidth="1"/>
    <col min="12034" max="12034" width="56.5703125" style="3" customWidth="1"/>
    <col min="12035" max="12035" width="9.5703125" style="3" customWidth="1"/>
    <col min="12036" max="12037" width="16.28515625" style="3" bestFit="1" customWidth="1"/>
    <col min="12038" max="12038" width="14.28515625" style="3" customWidth="1"/>
    <col min="12039" max="12039" width="16" style="3" customWidth="1"/>
    <col min="12040" max="12040" width="15.85546875" style="3" customWidth="1"/>
    <col min="12041" max="12041" width="14.140625" style="3" customWidth="1"/>
    <col min="12042" max="12042" width="31" style="3" customWidth="1"/>
    <col min="12043" max="12288" width="9.140625" style="3"/>
    <col min="12289" max="12289" width="5.5703125" style="3" customWidth="1"/>
    <col min="12290" max="12290" width="56.5703125" style="3" customWidth="1"/>
    <col min="12291" max="12291" width="9.5703125" style="3" customWidth="1"/>
    <col min="12292" max="12293" width="16.28515625" style="3" bestFit="1" customWidth="1"/>
    <col min="12294" max="12294" width="14.28515625" style="3" customWidth="1"/>
    <col min="12295" max="12295" width="16" style="3" customWidth="1"/>
    <col min="12296" max="12296" width="15.85546875" style="3" customWidth="1"/>
    <col min="12297" max="12297" width="14.140625" style="3" customWidth="1"/>
    <col min="12298" max="12298" width="31" style="3" customWidth="1"/>
    <col min="12299" max="12544" width="9.140625" style="3"/>
    <col min="12545" max="12545" width="5.5703125" style="3" customWidth="1"/>
    <col min="12546" max="12546" width="56.5703125" style="3" customWidth="1"/>
    <col min="12547" max="12547" width="9.5703125" style="3" customWidth="1"/>
    <col min="12548" max="12549" width="16.28515625" style="3" bestFit="1" customWidth="1"/>
    <col min="12550" max="12550" width="14.28515625" style="3" customWidth="1"/>
    <col min="12551" max="12551" width="16" style="3" customWidth="1"/>
    <col min="12552" max="12552" width="15.85546875" style="3" customWidth="1"/>
    <col min="12553" max="12553" width="14.140625" style="3" customWidth="1"/>
    <col min="12554" max="12554" width="31" style="3" customWidth="1"/>
    <col min="12555" max="12800" width="9.140625" style="3"/>
    <col min="12801" max="12801" width="5.5703125" style="3" customWidth="1"/>
    <col min="12802" max="12802" width="56.5703125" style="3" customWidth="1"/>
    <col min="12803" max="12803" width="9.5703125" style="3" customWidth="1"/>
    <col min="12804" max="12805" width="16.28515625" style="3" bestFit="1" customWidth="1"/>
    <col min="12806" max="12806" width="14.28515625" style="3" customWidth="1"/>
    <col min="12807" max="12807" width="16" style="3" customWidth="1"/>
    <col min="12808" max="12808" width="15.85546875" style="3" customWidth="1"/>
    <col min="12809" max="12809" width="14.140625" style="3" customWidth="1"/>
    <col min="12810" max="12810" width="31" style="3" customWidth="1"/>
    <col min="12811" max="13056" width="9.140625" style="3"/>
    <col min="13057" max="13057" width="5.5703125" style="3" customWidth="1"/>
    <col min="13058" max="13058" width="56.5703125" style="3" customWidth="1"/>
    <col min="13059" max="13059" width="9.5703125" style="3" customWidth="1"/>
    <col min="13060" max="13061" width="16.28515625" style="3" bestFit="1" customWidth="1"/>
    <col min="13062" max="13062" width="14.28515625" style="3" customWidth="1"/>
    <col min="13063" max="13063" width="16" style="3" customWidth="1"/>
    <col min="13064" max="13064" width="15.85546875" style="3" customWidth="1"/>
    <col min="13065" max="13065" width="14.140625" style="3" customWidth="1"/>
    <col min="13066" max="13066" width="31" style="3" customWidth="1"/>
    <col min="13067" max="13312" width="9.140625" style="3"/>
    <col min="13313" max="13313" width="5.5703125" style="3" customWidth="1"/>
    <col min="13314" max="13314" width="56.5703125" style="3" customWidth="1"/>
    <col min="13315" max="13315" width="9.5703125" style="3" customWidth="1"/>
    <col min="13316" max="13317" width="16.28515625" style="3" bestFit="1" customWidth="1"/>
    <col min="13318" max="13318" width="14.28515625" style="3" customWidth="1"/>
    <col min="13319" max="13319" width="16" style="3" customWidth="1"/>
    <col min="13320" max="13320" width="15.85546875" style="3" customWidth="1"/>
    <col min="13321" max="13321" width="14.140625" style="3" customWidth="1"/>
    <col min="13322" max="13322" width="31" style="3" customWidth="1"/>
    <col min="13323" max="13568" width="9.140625" style="3"/>
    <col min="13569" max="13569" width="5.5703125" style="3" customWidth="1"/>
    <col min="13570" max="13570" width="56.5703125" style="3" customWidth="1"/>
    <col min="13571" max="13571" width="9.5703125" style="3" customWidth="1"/>
    <col min="13572" max="13573" width="16.28515625" style="3" bestFit="1" customWidth="1"/>
    <col min="13574" max="13574" width="14.28515625" style="3" customWidth="1"/>
    <col min="13575" max="13575" width="16" style="3" customWidth="1"/>
    <col min="13576" max="13576" width="15.85546875" style="3" customWidth="1"/>
    <col min="13577" max="13577" width="14.140625" style="3" customWidth="1"/>
    <col min="13578" max="13578" width="31" style="3" customWidth="1"/>
    <col min="13579" max="13824" width="9.140625" style="3"/>
    <col min="13825" max="13825" width="5.5703125" style="3" customWidth="1"/>
    <col min="13826" max="13826" width="56.5703125" style="3" customWidth="1"/>
    <col min="13827" max="13827" width="9.5703125" style="3" customWidth="1"/>
    <col min="13828" max="13829" width="16.28515625" style="3" bestFit="1" customWidth="1"/>
    <col min="13830" max="13830" width="14.28515625" style="3" customWidth="1"/>
    <col min="13831" max="13831" width="16" style="3" customWidth="1"/>
    <col min="13832" max="13832" width="15.85546875" style="3" customWidth="1"/>
    <col min="13833" max="13833" width="14.140625" style="3" customWidth="1"/>
    <col min="13834" max="13834" width="31" style="3" customWidth="1"/>
    <col min="13835" max="14080" width="9.140625" style="3"/>
    <col min="14081" max="14081" width="5.5703125" style="3" customWidth="1"/>
    <col min="14082" max="14082" width="56.5703125" style="3" customWidth="1"/>
    <col min="14083" max="14083" width="9.5703125" style="3" customWidth="1"/>
    <col min="14084" max="14085" width="16.28515625" style="3" bestFit="1" customWidth="1"/>
    <col min="14086" max="14086" width="14.28515625" style="3" customWidth="1"/>
    <col min="14087" max="14087" width="16" style="3" customWidth="1"/>
    <col min="14088" max="14088" width="15.85546875" style="3" customWidth="1"/>
    <col min="14089" max="14089" width="14.140625" style="3" customWidth="1"/>
    <col min="14090" max="14090" width="31" style="3" customWidth="1"/>
    <col min="14091" max="14336" width="9.140625" style="3"/>
    <col min="14337" max="14337" width="5.5703125" style="3" customWidth="1"/>
    <col min="14338" max="14338" width="56.5703125" style="3" customWidth="1"/>
    <col min="14339" max="14339" width="9.5703125" style="3" customWidth="1"/>
    <col min="14340" max="14341" width="16.28515625" style="3" bestFit="1" customWidth="1"/>
    <col min="14342" max="14342" width="14.28515625" style="3" customWidth="1"/>
    <col min="14343" max="14343" width="16" style="3" customWidth="1"/>
    <col min="14344" max="14344" width="15.85546875" style="3" customWidth="1"/>
    <col min="14345" max="14345" width="14.140625" style="3" customWidth="1"/>
    <col min="14346" max="14346" width="31" style="3" customWidth="1"/>
    <col min="14347" max="14592" width="9.140625" style="3"/>
    <col min="14593" max="14593" width="5.5703125" style="3" customWidth="1"/>
    <col min="14594" max="14594" width="56.5703125" style="3" customWidth="1"/>
    <col min="14595" max="14595" width="9.5703125" style="3" customWidth="1"/>
    <col min="14596" max="14597" width="16.28515625" style="3" bestFit="1" customWidth="1"/>
    <col min="14598" max="14598" width="14.28515625" style="3" customWidth="1"/>
    <col min="14599" max="14599" width="16" style="3" customWidth="1"/>
    <col min="14600" max="14600" width="15.85546875" style="3" customWidth="1"/>
    <col min="14601" max="14601" width="14.140625" style="3" customWidth="1"/>
    <col min="14602" max="14602" width="31" style="3" customWidth="1"/>
    <col min="14603" max="14848" width="9.140625" style="3"/>
    <col min="14849" max="14849" width="5.5703125" style="3" customWidth="1"/>
    <col min="14850" max="14850" width="56.5703125" style="3" customWidth="1"/>
    <col min="14851" max="14851" width="9.5703125" style="3" customWidth="1"/>
    <col min="14852" max="14853" width="16.28515625" style="3" bestFit="1" customWidth="1"/>
    <col min="14854" max="14854" width="14.28515625" style="3" customWidth="1"/>
    <col min="14855" max="14855" width="16" style="3" customWidth="1"/>
    <col min="14856" max="14856" width="15.85546875" style="3" customWidth="1"/>
    <col min="14857" max="14857" width="14.140625" style="3" customWidth="1"/>
    <col min="14858" max="14858" width="31" style="3" customWidth="1"/>
    <col min="14859" max="15104" width="9.140625" style="3"/>
    <col min="15105" max="15105" width="5.5703125" style="3" customWidth="1"/>
    <col min="15106" max="15106" width="56.5703125" style="3" customWidth="1"/>
    <col min="15107" max="15107" width="9.5703125" style="3" customWidth="1"/>
    <col min="15108" max="15109" width="16.28515625" style="3" bestFit="1" customWidth="1"/>
    <col min="15110" max="15110" width="14.28515625" style="3" customWidth="1"/>
    <col min="15111" max="15111" width="16" style="3" customWidth="1"/>
    <col min="15112" max="15112" width="15.85546875" style="3" customWidth="1"/>
    <col min="15113" max="15113" width="14.140625" style="3" customWidth="1"/>
    <col min="15114" max="15114" width="31" style="3" customWidth="1"/>
    <col min="15115" max="15360" width="9.140625" style="3"/>
    <col min="15361" max="15361" width="5.5703125" style="3" customWidth="1"/>
    <col min="15362" max="15362" width="56.5703125" style="3" customWidth="1"/>
    <col min="15363" max="15363" width="9.5703125" style="3" customWidth="1"/>
    <col min="15364" max="15365" width="16.28515625" style="3" bestFit="1" customWidth="1"/>
    <col min="15366" max="15366" width="14.28515625" style="3" customWidth="1"/>
    <col min="15367" max="15367" width="16" style="3" customWidth="1"/>
    <col min="15368" max="15368" width="15.85546875" style="3" customWidth="1"/>
    <col min="15369" max="15369" width="14.140625" style="3" customWidth="1"/>
    <col min="15370" max="15370" width="31" style="3" customWidth="1"/>
    <col min="15371" max="15616" width="9.140625" style="3"/>
    <col min="15617" max="15617" width="5.5703125" style="3" customWidth="1"/>
    <col min="15618" max="15618" width="56.5703125" style="3" customWidth="1"/>
    <col min="15619" max="15619" width="9.5703125" style="3" customWidth="1"/>
    <col min="15620" max="15621" width="16.28515625" style="3" bestFit="1" customWidth="1"/>
    <col min="15622" max="15622" width="14.28515625" style="3" customWidth="1"/>
    <col min="15623" max="15623" width="16" style="3" customWidth="1"/>
    <col min="15624" max="15624" width="15.85546875" style="3" customWidth="1"/>
    <col min="15625" max="15625" width="14.140625" style="3" customWidth="1"/>
    <col min="15626" max="15626" width="31" style="3" customWidth="1"/>
    <col min="15627" max="15872" width="9.140625" style="3"/>
    <col min="15873" max="15873" width="5.5703125" style="3" customWidth="1"/>
    <col min="15874" max="15874" width="56.5703125" style="3" customWidth="1"/>
    <col min="15875" max="15875" width="9.5703125" style="3" customWidth="1"/>
    <col min="15876" max="15877" width="16.28515625" style="3" bestFit="1" customWidth="1"/>
    <col min="15878" max="15878" width="14.28515625" style="3" customWidth="1"/>
    <col min="15879" max="15879" width="16" style="3" customWidth="1"/>
    <col min="15880" max="15880" width="15.85546875" style="3" customWidth="1"/>
    <col min="15881" max="15881" width="14.140625" style="3" customWidth="1"/>
    <col min="15882" max="15882" width="31" style="3" customWidth="1"/>
    <col min="15883" max="16128" width="9.140625" style="3"/>
    <col min="16129" max="16129" width="5.5703125" style="3" customWidth="1"/>
    <col min="16130" max="16130" width="56.5703125" style="3" customWidth="1"/>
    <col min="16131" max="16131" width="9.5703125" style="3" customWidth="1"/>
    <col min="16132" max="16133" width="16.28515625" style="3" bestFit="1" customWidth="1"/>
    <col min="16134" max="16134" width="14.28515625" style="3" customWidth="1"/>
    <col min="16135" max="16135" width="16" style="3" customWidth="1"/>
    <col min="16136" max="16136" width="15.85546875" style="3" customWidth="1"/>
    <col min="16137" max="16137" width="14.140625" style="3" customWidth="1"/>
    <col min="16138" max="16138" width="31" style="3" customWidth="1"/>
    <col min="16139" max="16384" width="9.140625" style="3"/>
  </cols>
  <sheetData>
    <row r="1" spans="1:10" ht="16.5" thickBot="1" x14ac:dyDescent="0.3">
      <c r="A1" s="85" t="s">
        <v>38</v>
      </c>
      <c r="B1" s="85"/>
      <c r="C1" s="85"/>
      <c r="D1" s="85"/>
      <c r="E1" s="85"/>
    </row>
    <row r="2" spans="1:10" ht="15.75" customHeight="1" x14ac:dyDescent="0.25">
      <c r="A2" s="90" t="s">
        <v>0</v>
      </c>
      <c r="B2" s="92" t="s">
        <v>1</v>
      </c>
      <c r="C2" s="92" t="s">
        <v>2</v>
      </c>
      <c r="D2" s="86" t="s">
        <v>3</v>
      </c>
      <c r="E2" s="87"/>
      <c r="F2" s="86" t="s">
        <v>41</v>
      </c>
      <c r="G2" s="87"/>
      <c r="H2" s="86" t="s">
        <v>4</v>
      </c>
      <c r="I2" s="87"/>
      <c r="J2" s="4" t="s">
        <v>5</v>
      </c>
    </row>
    <row r="3" spans="1:10" ht="63" x14ac:dyDescent="0.25">
      <c r="A3" s="91"/>
      <c r="B3" s="89"/>
      <c r="C3" s="89"/>
      <c r="D3" s="5" t="s">
        <v>6</v>
      </c>
      <c r="E3" s="5" t="s">
        <v>7</v>
      </c>
      <c r="F3" s="6" t="s">
        <v>8</v>
      </c>
      <c r="G3" s="5" t="s">
        <v>7</v>
      </c>
      <c r="H3" s="5" t="s">
        <v>9</v>
      </c>
      <c r="I3" s="5" t="s">
        <v>10</v>
      </c>
      <c r="J3" s="7"/>
    </row>
    <row r="4" spans="1:10" s="11" customFormat="1" x14ac:dyDescent="0.25">
      <c r="A4" s="8">
        <v>1</v>
      </c>
      <c r="B4" s="88" t="s">
        <v>11</v>
      </c>
      <c r="C4" s="89"/>
      <c r="D4" s="89"/>
      <c r="E4" s="89"/>
      <c r="F4" s="89"/>
      <c r="G4" s="89"/>
      <c r="H4" s="9"/>
      <c r="I4" s="9"/>
      <c r="J4" s="10"/>
    </row>
    <row r="5" spans="1:10" x14ac:dyDescent="0.25">
      <c r="A5" s="12" t="s">
        <v>12</v>
      </c>
      <c r="B5" s="53" t="s">
        <v>16</v>
      </c>
      <c r="C5" s="13"/>
      <c r="D5" s="14"/>
      <c r="E5" s="15"/>
      <c r="F5" s="9"/>
      <c r="G5" s="9"/>
      <c r="H5" s="9"/>
      <c r="I5" s="9"/>
      <c r="J5" s="10"/>
    </row>
    <row r="6" spans="1:10" ht="47.25" x14ac:dyDescent="0.25">
      <c r="A6" s="12"/>
      <c r="B6" s="54" t="s">
        <v>19</v>
      </c>
      <c r="C6" s="13" t="s">
        <v>37</v>
      </c>
      <c r="D6" s="13">
        <v>2465.37</v>
      </c>
      <c r="E6" s="15">
        <v>43287.53</v>
      </c>
      <c r="F6" s="69">
        <f t="shared" ref="F6:G11" si="0">D6*0.1</f>
        <v>246.53700000000001</v>
      </c>
      <c r="G6" s="70">
        <f t="shared" si="0"/>
        <v>4328.7529999999997</v>
      </c>
      <c r="H6" s="69">
        <f>F6-D6</f>
        <v>-2218.8330000000001</v>
      </c>
      <c r="I6" s="71">
        <f t="shared" ref="I6:I11" si="1">F6/D6*100</f>
        <v>10</v>
      </c>
      <c r="J6" s="18" t="s">
        <v>40</v>
      </c>
    </row>
    <row r="7" spans="1:10" ht="47.25" x14ac:dyDescent="0.25">
      <c r="A7" s="12"/>
      <c r="B7" s="55" t="s">
        <v>20</v>
      </c>
      <c r="C7" s="13" t="s">
        <v>37</v>
      </c>
      <c r="D7" s="13">
        <v>199.2</v>
      </c>
      <c r="E7" s="15">
        <v>13115.67</v>
      </c>
      <c r="F7" s="69">
        <f t="shared" si="0"/>
        <v>19.920000000000002</v>
      </c>
      <c r="G7" s="70">
        <f t="shared" si="0"/>
        <v>1311.567</v>
      </c>
      <c r="H7" s="69">
        <f t="shared" ref="H7:H11" si="2">F7-D7</f>
        <v>-179.27999999999997</v>
      </c>
      <c r="I7" s="69">
        <f t="shared" si="1"/>
        <v>10.000000000000002</v>
      </c>
      <c r="J7" s="18" t="s">
        <v>40</v>
      </c>
    </row>
    <row r="8" spans="1:10" ht="47.25" x14ac:dyDescent="0.25">
      <c r="A8" s="12"/>
      <c r="B8" s="55" t="s">
        <v>21</v>
      </c>
      <c r="C8" s="13" t="s">
        <v>37</v>
      </c>
      <c r="D8" s="13">
        <v>446</v>
      </c>
      <c r="E8" s="15">
        <v>32928.339999999997</v>
      </c>
      <c r="F8" s="69">
        <f t="shared" si="0"/>
        <v>44.6</v>
      </c>
      <c r="G8" s="70">
        <f t="shared" si="0"/>
        <v>3292.8339999999998</v>
      </c>
      <c r="H8" s="69">
        <f t="shared" si="2"/>
        <v>-401.4</v>
      </c>
      <c r="I8" s="69">
        <f t="shared" si="1"/>
        <v>10</v>
      </c>
      <c r="J8" s="18" t="s">
        <v>40</v>
      </c>
    </row>
    <row r="9" spans="1:10" ht="47.25" x14ac:dyDescent="0.25">
      <c r="A9" s="12"/>
      <c r="B9" s="55" t="s">
        <v>22</v>
      </c>
      <c r="C9" s="13" t="s">
        <v>37</v>
      </c>
      <c r="D9" s="13">
        <v>1295.3499999999999</v>
      </c>
      <c r="E9" s="15">
        <v>24364.35</v>
      </c>
      <c r="F9" s="69">
        <f t="shared" si="0"/>
        <v>129.535</v>
      </c>
      <c r="G9" s="70">
        <f t="shared" si="0"/>
        <v>2436.4349999999999</v>
      </c>
      <c r="H9" s="69">
        <f t="shared" si="2"/>
        <v>-1165.8149999999998</v>
      </c>
      <c r="I9" s="69">
        <f t="shared" si="1"/>
        <v>10</v>
      </c>
      <c r="J9" s="18" t="s">
        <v>40</v>
      </c>
    </row>
    <row r="10" spans="1:10" ht="31.5" x14ac:dyDescent="0.25">
      <c r="A10" s="16"/>
      <c r="B10" s="55" t="s">
        <v>23</v>
      </c>
      <c r="C10" s="13" t="s">
        <v>37</v>
      </c>
      <c r="D10" s="17">
        <v>67</v>
      </c>
      <c r="E10" s="15">
        <v>17190.428</v>
      </c>
      <c r="F10" s="69">
        <f t="shared" si="0"/>
        <v>6.7</v>
      </c>
      <c r="G10" s="70">
        <f t="shared" si="0"/>
        <v>1719.0428000000002</v>
      </c>
      <c r="H10" s="69">
        <f t="shared" si="2"/>
        <v>-60.3</v>
      </c>
      <c r="I10" s="69">
        <f t="shared" si="1"/>
        <v>10</v>
      </c>
      <c r="J10" s="18" t="s">
        <v>40</v>
      </c>
    </row>
    <row r="11" spans="1:10" ht="31.5" x14ac:dyDescent="0.25">
      <c r="A11" s="16"/>
      <c r="B11" s="55" t="s">
        <v>24</v>
      </c>
      <c r="C11" s="13" t="s">
        <v>37</v>
      </c>
      <c r="D11" s="17">
        <v>195</v>
      </c>
      <c r="E11" s="15">
        <v>12521.92</v>
      </c>
      <c r="F11" s="69">
        <f t="shared" si="0"/>
        <v>19.5</v>
      </c>
      <c r="G11" s="70">
        <f t="shared" si="0"/>
        <v>1252.192</v>
      </c>
      <c r="H11" s="69">
        <f t="shared" si="2"/>
        <v>-175.5</v>
      </c>
      <c r="I11" s="69">
        <f t="shared" si="1"/>
        <v>10</v>
      </c>
      <c r="J11" s="18" t="s">
        <v>40</v>
      </c>
    </row>
    <row r="12" spans="1:10" x14ac:dyDescent="0.25">
      <c r="A12" s="16"/>
      <c r="B12" s="68" t="s">
        <v>25</v>
      </c>
      <c r="C12" s="13"/>
      <c r="D12" s="17"/>
      <c r="E12" s="15"/>
      <c r="F12" s="9"/>
      <c r="G12" s="9"/>
      <c r="H12" s="9"/>
      <c r="I12" s="9"/>
      <c r="J12" s="18"/>
    </row>
    <row r="13" spans="1:10" x14ac:dyDescent="0.25">
      <c r="A13" s="16"/>
      <c r="B13" s="53" t="s">
        <v>26</v>
      </c>
      <c r="C13" s="13"/>
      <c r="D13" s="17"/>
      <c r="E13" s="15"/>
      <c r="F13" s="9"/>
      <c r="G13" s="9"/>
      <c r="H13" s="9"/>
      <c r="I13" s="9"/>
      <c r="J13" s="18"/>
    </row>
    <row r="14" spans="1:10" ht="31.5" x14ac:dyDescent="0.25">
      <c r="A14" s="16"/>
      <c r="B14" s="56" t="s">
        <v>27</v>
      </c>
      <c r="C14" s="13" t="s">
        <v>18</v>
      </c>
      <c r="D14" s="17">
        <v>1</v>
      </c>
      <c r="E14" s="15">
        <v>71975.94</v>
      </c>
      <c r="F14" s="72">
        <f>D14</f>
        <v>1</v>
      </c>
      <c r="G14" s="63">
        <f>E14*0.1</f>
        <v>7197.594000000001</v>
      </c>
      <c r="H14" s="72">
        <f>F14-D14</f>
        <v>0</v>
      </c>
      <c r="I14" s="69">
        <f>F14/D14*100</f>
        <v>100</v>
      </c>
      <c r="J14" s="18" t="s">
        <v>40</v>
      </c>
    </row>
    <row r="15" spans="1:10" ht="32.25" thickBot="1" x14ac:dyDescent="0.3">
      <c r="A15" s="19"/>
      <c r="B15" s="65" t="s">
        <v>39</v>
      </c>
      <c r="C15" s="13" t="s">
        <v>18</v>
      </c>
      <c r="D15" s="13">
        <v>4</v>
      </c>
      <c r="E15" s="67">
        <v>15974.4</v>
      </c>
      <c r="F15" s="73">
        <f>D15</f>
        <v>4</v>
      </c>
      <c r="G15" s="74">
        <f>E15*0.1</f>
        <v>1597.44</v>
      </c>
      <c r="H15" s="75">
        <f>F15-D15</f>
        <v>0</v>
      </c>
      <c r="I15" s="76">
        <f>F15/D15*100</f>
        <v>100</v>
      </c>
      <c r="J15" s="18" t="s">
        <v>40</v>
      </c>
    </row>
    <row r="16" spans="1:10" s="11" customFormat="1" x14ac:dyDescent="0.25">
      <c r="A16" s="30">
        <v>2</v>
      </c>
      <c r="B16" s="31" t="s">
        <v>13</v>
      </c>
      <c r="C16" s="32"/>
      <c r="D16" s="33"/>
      <c r="E16" s="33"/>
      <c r="F16" s="20"/>
      <c r="G16" s="66"/>
      <c r="H16" s="66"/>
      <c r="I16" s="34"/>
      <c r="J16" s="35"/>
    </row>
    <row r="17" spans="1:12" x14ac:dyDescent="0.25">
      <c r="A17" s="23"/>
      <c r="B17" s="37" t="s">
        <v>32</v>
      </c>
      <c r="C17" s="21" t="s">
        <v>18</v>
      </c>
      <c r="D17" s="59">
        <v>5</v>
      </c>
      <c r="E17" s="77">
        <v>1193.72</v>
      </c>
      <c r="F17" s="57">
        <f>D17</f>
        <v>5</v>
      </c>
      <c r="G17" s="57">
        <f>E17*0.1</f>
        <v>119.37200000000001</v>
      </c>
      <c r="H17" s="57">
        <f>F17*0.1</f>
        <v>0.5</v>
      </c>
      <c r="I17" s="58">
        <f>F17/D17*100</f>
        <v>100</v>
      </c>
      <c r="J17" s="18" t="s">
        <v>40</v>
      </c>
    </row>
    <row r="18" spans="1:12" x14ac:dyDescent="0.25">
      <c r="A18" s="23"/>
      <c r="B18" s="38" t="s">
        <v>33</v>
      </c>
      <c r="C18" s="21" t="s">
        <v>18</v>
      </c>
      <c r="D18" s="59">
        <v>1</v>
      </c>
      <c r="E18" s="78">
        <v>82</v>
      </c>
      <c r="F18" s="57">
        <f>D18</f>
        <v>1</v>
      </c>
      <c r="G18" s="57">
        <f>E18*0.1</f>
        <v>8.2000000000000011</v>
      </c>
      <c r="H18" s="57">
        <f>F18*0.1</f>
        <v>0.1</v>
      </c>
      <c r="I18" s="58">
        <f>F18/D18*100</f>
        <v>100</v>
      </c>
      <c r="J18" s="18" t="s">
        <v>40</v>
      </c>
    </row>
    <row r="19" spans="1:12" ht="16.5" thickBot="1" x14ac:dyDescent="0.3">
      <c r="A19" s="25"/>
      <c r="B19" s="26" t="s">
        <v>34</v>
      </c>
      <c r="C19" s="27"/>
      <c r="D19" s="60">
        <f>SUM(D17:D18)</f>
        <v>6</v>
      </c>
      <c r="E19" s="60">
        <f>SUM(E17:E18)</f>
        <v>1275.72</v>
      </c>
      <c r="F19" s="60">
        <f>SUM(F17:F18)</f>
        <v>6</v>
      </c>
      <c r="G19" s="60">
        <f>SUM(G17:G18)</f>
        <v>127.57200000000002</v>
      </c>
      <c r="H19" s="60">
        <f>SUM(H17:H18)</f>
        <v>0.6</v>
      </c>
      <c r="I19" s="61"/>
      <c r="J19" s="29"/>
    </row>
    <row r="20" spans="1:12" s="42" customFormat="1" x14ac:dyDescent="0.25">
      <c r="A20" s="39">
        <v>3</v>
      </c>
      <c r="B20" s="40" t="s">
        <v>14</v>
      </c>
      <c r="C20" s="41"/>
      <c r="D20" s="41"/>
      <c r="E20" s="41"/>
      <c r="F20" s="41"/>
      <c r="G20" s="41"/>
      <c r="H20" s="41"/>
      <c r="I20" s="41"/>
      <c r="J20" s="41"/>
    </row>
    <row r="21" spans="1:12" ht="31.5" x14ac:dyDescent="0.25">
      <c r="A21" s="43" t="s">
        <v>12</v>
      </c>
      <c r="B21" s="64" t="s">
        <v>35</v>
      </c>
      <c r="C21" s="44" t="s">
        <v>17</v>
      </c>
      <c r="D21" s="44">
        <v>849.1</v>
      </c>
      <c r="E21" s="79">
        <v>29294.07</v>
      </c>
      <c r="F21" s="79">
        <f>D21*0.1</f>
        <v>84.910000000000011</v>
      </c>
      <c r="G21" s="79">
        <f>E21*0.1</f>
        <v>2929.4070000000002</v>
      </c>
      <c r="H21" s="79">
        <f>F21-D21</f>
        <v>-764.19</v>
      </c>
      <c r="I21" s="79">
        <f>F21/D21*100</f>
        <v>10</v>
      </c>
      <c r="J21" s="18" t="s">
        <v>40</v>
      </c>
    </row>
    <row r="22" spans="1:12" ht="31.5" x14ac:dyDescent="0.25">
      <c r="A22" s="43"/>
      <c r="B22" s="64" t="s">
        <v>36</v>
      </c>
      <c r="C22" s="44" t="s">
        <v>18</v>
      </c>
      <c r="D22" s="44">
        <v>1</v>
      </c>
      <c r="E22" s="79">
        <v>5650</v>
      </c>
      <c r="F22" s="79">
        <f>D22</f>
        <v>1</v>
      </c>
      <c r="G22" s="79">
        <f>E22*0.1</f>
        <v>565</v>
      </c>
      <c r="H22" s="79">
        <f>F22-D22</f>
        <v>0</v>
      </c>
      <c r="I22" s="79">
        <f>F22/D22*100</f>
        <v>100</v>
      </c>
      <c r="J22" s="18" t="s">
        <v>40</v>
      </c>
    </row>
    <row r="23" spans="1:12" ht="16.5" thickBot="1" x14ac:dyDescent="0.3">
      <c r="A23" s="25"/>
      <c r="B23" s="26" t="s">
        <v>28</v>
      </c>
      <c r="C23" s="27"/>
      <c r="D23" s="28"/>
      <c r="E23" s="28"/>
      <c r="F23" s="28">
        <f>F21+F22</f>
        <v>85.910000000000011</v>
      </c>
      <c r="G23" s="80">
        <f>G21+G22</f>
        <v>3494.4070000000002</v>
      </c>
      <c r="H23" s="28"/>
      <c r="I23" s="29"/>
      <c r="J23" s="29">
        <f>SUM(J21:J21)</f>
        <v>0</v>
      </c>
    </row>
    <row r="24" spans="1:12" s="11" customFormat="1" x14ac:dyDescent="0.25">
      <c r="A24" s="47">
        <v>4</v>
      </c>
      <c r="B24" s="48" t="s">
        <v>15</v>
      </c>
      <c r="C24" s="49"/>
      <c r="D24" s="81"/>
      <c r="E24" s="81"/>
      <c r="F24" s="82"/>
      <c r="G24" s="82"/>
      <c r="H24" s="82"/>
      <c r="I24" s="82"/>
      <c r="J24" s="24"/>
    </row>
    <row r="25" spans="1:12" x14ac:dyDescent="0.25">
      <c r="A25" s="50" t="s">
        <v>12</v>
      </c>
      <c r="B25" s="36" t="s">
        <v>16</v>
      </c>
      <c r="C25" s="2"/>
      <c r="D25" s="2"/>
      <c r="E25" s="83"/>
      <c r="F25" s="83"/>
      <c r="G25" s="83"/>
      <c r="H25" s="84"/>
      <c r="I25" s="2"/>
      <c r="J25" s="51"/>
      <c r="L25" s="52"/>
    </row>
    <row r="26" spans="1:12" ht="38.25" customHeight="1" x14ac:dyDescent="0.25">
      <c r="A26" s="45"/>
      <c r="B26" s="46" t="s">
        <v>29</v>
      </c>
      <c r="C26" s="2" t="s">
        <v>37</v>
      </c>
      <c r="D26" s="1">
        <v>400</v>
      </c>
      <c r="E26" s="83">
        <v>63271.65</v>
      </c>
      <c r="F26" s="83">
        <f>D26*0.1</f>
        <v>40</v>
      </c>
      <c r="G26" s="83">
        <f>E26*0.1</f>
        <v>6327.1650000000009</v>
      </c>
      <c r="H26" s="84">
        <f>F26-D26</f>
        <v>-360</v>
      </c>
      <c r="I26" s="22">
        <f>F26/D26*100</f>
        <v>10</v>
      </c>
      <c r="J26" s="18" t="s">
        <v>40</v>
      </c>
      <c r="L26" s="52"/>
    </row>
    <row r="27" spans="1:12" ht="31.5" x14ac:dyDescent="0.25">
      <c r="A27" s="45"/>
      <c r="B27" s="46" t="s">
        <v>30</v>
      </c>
      <c r="C27" s="2" t="s">
        <v>37</v>
      </c>
      <c r="D27" s="1">
        <v>240</v>
      </c>
      <c r="E27" s="83">
        <v>60249.54</v>
      </c>
      <c r="F27" s="83">
        <f>D27*0.1</f>
        <v>24</v>
      </c>
      <c r="G27" s="83">
        <f>E27*0.1</f>
        <v>6024.9540000000006</v>
      </c>
      <c r="H27" s="84">
        <f>F27-D27</f>
        <v>-216</v>
      </c>
      <c r="I27" s="84">
        <f>F27/D27*100</f>
        <v>10</v>
      </c>
      <c r="J27" s="18" t="s">
        <v>40</v>
      </c>
      <c r="L27" s="52"/>
    </row>
    <row r="28" spans="1:12" ht="16.5" thickBot="1" x14ac:dyDescent="0.3">
      <c r="A28" s="25"/>
      <c r="B28" s="26" t="s">
        <v>31</v>
      </c>
      <c r="C28" s="27"/>
      <c r="D28" s="28"/>
      <c r="E28" s="28">
        <f>E25+E26+E27</f>
        <v>123521.19</v>
      </c>
      <c r="F28" s="28"/>
      <c r="G28" s="28">
        <f>G25+G26+G27</f>
        <v>12352.119000000002</v>
      </c>
      <c r="H28" s="62">
        <f>H25+H26+H27</f>
        <v>-576</v>
      </c>
      <c r="I28" s="29"/>
      <c r="J28" s="29"/>
    </row>
    <row r="29" spans="1:12" x14ac:dyDescent="0.25">
      <c r="A29" s="3"/>
      <c r="E29" s="3"/>
    </row>
    <row r="30" spans="1:12" x14ac:dyDescent="0.25">
      <c r="A30" s="3"/>
      <c r="E30" s="3"/>
    </row>
    <row r="31" spans="1:12" x14ac:dyDescent="0.25">
      <c r="A31" s="3"/>
      <c r="E31" s="3"/>
    </row>
  </sheetData>
  <mergeCells count="8">
    <mergeCell ref="A1:E1"/>
    <mergeCell ref="H2:I2"/>
    <mergeCell ref="B4:G4"/>
    <mergeCell ref="A2:A3"/>
    <mergeCell ref="B2:B3"/>
    <mergeCell ref="C2:C3"/>
    <mergeCell ref="D2:E2"/>
    <mergeCell ref="F2:G2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(4 квартал)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2017-03-30T13:38:20Z</cp:lastPrinted>
  <dcterms:created xsi:type="dcterms:W3CDTF">2006-09-28T05:33:49Z</dcterms:created>
  <dcterms:modified xsi:type="dcterms:W3CDTF">2024-05-27T04:57:15Z</dcterms:modified>
</cp:coreProperties>
</file>