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<sst xmlns="http://schemas.openxmlformats.org/spreadsheetml/2006/main" count="39" uniqueCount="30">
  <si>
    <t>Утвержденная инвестиционая программа ТОО "Окжетпес-Т" на 2024г.</t>
  </si>
  <si>
    <t>№ п/п</t>
  </si>
  <si>
    <t>Наименование объекта</t>
  </si>
  <si>
    <t>Ед. изм./ количество</t>
  </si>
  <si>
    <t>Длина м.п.</t>
  </si>
  <si>
    <t>Всего, тыс.тг 
без НДС</t>
  </si>
  <si>
    <t>Отклонение</t>
  </si>
  <si>
    <t>Утвержденно</t>
  </si>
  <si>
    <t>Выполненно</t>
  </si>
  <si>
    <t>по виду услуг: "Передача и распределение тепловой энергии"</t>
  </si>
  <si>
    <t>тыс. тенге</t>
  </si>
  <si>
    <t>%</t>
  </si>
  <si>
    <t>Замена  участка теплотрассы от ТК-49 3-го микрорайона до дома № 16 3-А микрорайона с перезапиткой всей попадающих по врезке</t>
  </si>
  <si>
    <t>м</t>
  </si>
  <si>
    <t>Закуп автотехники автомобиль на базе КАМАЗ с манипуляторной установкой 6т.</t>
  </si>
  <si>
    <t>шт</t>
  </si>
  <si>
    <t xml:space="preserve">Закуп и установка приборов учета тепловой энергии на вводе в МЖД и врезке на группу частных домов г. Темиртау </t>
  </si>
  <si>
    <t>Замена стальной запорной арматуры на тепловых сетях : ф 800мм-2шт; ф600мм-6шт; ф400мм-4шт; ф 300мм- 6шт; ф 200-13шт; ф 150мм-7шт.</t>
  </si>
  <si>
    <t>Итого по передаче и распределению тепловой энергии 2024г.</t>
  </si>
  <si>
    <t>по виду услуг: "Снабжение тепловой энергии"</t>
  </si>
  <si>
    <t xml:space="preserve">Операционная система Windows 10 Professional </t>
  </si>
  <si>
    <t>Программное обеспечение Microsoft Office 365 Электронный ключ</t>
  </si>
  <si>
    <t>Итого по снабжению тепловой энергии 2024 г.</t>
  </si>
  <si>
    <t>по виду услуг: "Подача воды по распределительным сетям"</t>
  </si>
  <si>
    <t>Замена участка ХПВ на 7-ом микрорайоне от дома №9 до пр. Комсомольского</t>
  </si>
  <si>
    <t>замена участка ХПВ на 5-ом микрорайоне от пр.Момышулы до пр.Мира методом горизонтально направленного бурения</t>
  </si>
  <si>
    <t>Итого по распределению воды по водопроводным сетям 2024г.</t>
  </si>
  <si>
    <t>по виду услуг: "Отведение сточных вод"</t>
  </si>
  <si>
    <t>Замена участка напорного коллектора от ФНС квартала АБВ в сторону КГН</t>
  </si>
  <si>
    <t>Итого по услугам водоотведения на 2024 г.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</si>
</sst>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_₽_-;\-* #,##0.00\ _₽_-;_-* &quot;-&quot;??\ _₽_-;_-@"/>
  </numFmts>
  <fonts count="16">
    <font>
      <sz val="11.0"/>
      <color/>
      <name val="Arial"/>
      <scheme val="minor"/>
    </font>
    <font>
      <b/>
      <sz val="14.0"/>
      <color rgb="FF000000"/>
      <name val="Times New Roman"/>
    </font>
    <font>
      <sz val="10.0"/>
      <color rgb="FF000000"/>
      <name val="Times New Roman"/>
    </font>
    <font>
      <b/>
      <sz val="12.0"/>
      <color rgb="FF000000"/>
      <name val="Times New Roman"/>
    </font>
    <font>
      <b/>
      <sz val="12.0"/>
      <name val="Times New Roman"/>
    </font>
    <font/>
    <font>
      <b/>
      <sz val="12.0"/>
      <color/>
      <name val="Times New Roman"/>
    </font>
    <font>
      <sz val="12.0"/>
      <color/>
      <name val="Calibri"/>
    </font>
    <font>
      <sz val="12.0"/>
      <color/>
      <name val="Times New Roman"/>
    </font>
    <font>
      <sz val="12.0"/>
      <color rgb="FF000000"/>
      <name val="Times New Roman"/>
    </font>
    <font>
      <sz val="12.0"/>
      <name val="Times New Roman"/>
    </font>
    <font>
      <b/>
      <sz val="12.0"/>
      <color rgb="FF0000FF"/>
      <name val="Times New Roman"/>
    </font>
    <font>
      <sz val="12.0"/>
      <color rgb="FF0000FF"/>
      <name val="Times New Roman"/>
    </font>
    <font>
      <sz val="14.0"/>
      <color/>
      <name val="Times New Roman"/>
    </font>
    <font>
      <b/>
      <sz val="12.0"/>
      <color/>
      <name val="Calibri"/>
    </font>
    <font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4" fillId="0" fontId="6" numFmtId="0" xfId="0" applyAlignment="1" applyBorder="1" applyFont="1">
      <alignment horizontal="center"/>
    </xf>
    <xf borderId="5" fillId="0" fontId="5" numFmtId="0" xfId="0" applyBorder="1" applyFont="1"/>
    <xf borderId="0" fillId="0" fontId="7" numFmtId="0" xfId="0" applyFont="1"/>
    <xf borderId="1" fillId="0" fontId="4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/>
    </xf>
    <xf borderId="7" fillId="0" fontId="6" numFmtId="0" xfId="0" applyAlignment="1" applyBorder="1" applyFont="1">
      <alignment horizontal="center"/>
    </xf>
    <xf borderId="2" fillId="0" fontId="3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left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9" fillId="0" fontId="9" numFmtId="4" xfId="0" applyAlignment="1" applyBorder="1" applyFont="1" applyNumberFormat="1">
      <alignment horizontal="center" shrinkToFit="0" vertical="center" wrapText="1"/>
    </xf>
    <xf borderId="11" fillId="0" fontId="5" numFmtId="0" xfId="0" applyBorder="1" applyFont="1"/>
    <xf borderId="12" fillId="0" fontId="5" numFmtId="0" xfId="0" applyBorder="1" applyFont="1"/>
    <xf borderId="1" fillId="0" fontId="9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4" xfId="0" applyAlignment="1" applyBorder="1" applyFont="1" applyNumberFormat="1">
      <alignment horizontal="center" shrinkToFit="0" vertical="center" wrapText="1"/>
    </xf>
    <xf borderId="1" fillId="2" fontId="11" numFmtId="0" xfId="0" applyAlignment="1" applyBorder="1" applyFill="1" applyFont="1">
      <alignment horizontal="left" shrinkToFit="0" vertical="center" wrapText="1"/>
    </xf>
    <xf borderId="1" fillId="2" fontId="12" numFmtId="0" xfId="0" applyAlignment="1" applyBorder="1" applyFont="1">
      <alignment horizontal="center" shrinkToFit="0" vertical="center" wrapText="1"/>
    </xf>
    <xf borderId="1" fillId="2" fontId="11" numFmtId="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0" fontId="8" numFmtId="0" xfId="0" applyAlignment="1" applyBorder="1" applyFont="1">
      <alignment shrinkToFit="0" vertical="top" wrapText="1"/>
    </xf>
    <xf borderId="1" fillId="0" fontId="13" numFmtId="0" xfId="0" applyAlignment="1" applyBorder="1" applyFont="1">
      <alignment shrinkToFit="0" vertical="top" wrapText="1"/>
    </xf>
    <xf borderId="1" fillId="0" fontId="13" numFmtId="0" xfId="0" applyAlignment="1" applyBorder="1" applyFont="1">
      <alignment horizontal="center" shrinkToFit="0" vertical="top" wrapText="1"/>
    </xf>
    <xf borderId="1" fillId="0" fontId="13" numFmtId="164" xfId="0" applyAlignment="1" applyBorder="1" applyFont="1" applyNumberFormat="1">
      <alignment horizontal="center" shrinkToFit="0" vertical="top" wrapText="1"/>
    </xf>
    <xf borderId="1" fillId="2" fontId="6" numFmtId="0" xfId="0" applyAlignment="1" applyBorder="1" applyFont="1">
      <alignment shrinkToFit="0" vertical="top" wrapText="1"/>
    </xf>
    <xf borderId="1" fillId="2" fontId="6" numFmtId="164" xfId="0" applyAlignment="1" applyBorder="1" applyFont="1" applyNumberFormat="1">
      <alignment horizontal="center" shrinkToFit="0" vertical="top" wrapText="1"/>
    </xf>
    <xf borderId="0" fillId="0" fontId="14" numFmtId="0" xfId="0" applyFont="1"/>
    <xf borderId="0" fillId="0" fontId="9" numFmtId="0" xfId="0" applyAlignment="1" applyFont="1">
      <alignment horizontal="center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vertical="center"/>
    </xf>
    <xf borderId="1" fillId="2" fontId="11" numFmtId="164" xfId="0" applyAlignment="1" applyBorder="1" applyFont="1" applyNumberFormat="1">
      <alignment horizontal="center" shrinkToFit="0" vertical="center" wrapText="1"/>
    </xf>
    <xf borderId="0" fillId="0" fontId="1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82.29"/>
    <col customWidth="1" min="3" max="3" width="14.29"/>
    <col customWidth="1" min="4" max="4" width="13.14"/>
    <col customWidth="1" min="5" max="6" width="19.43"/>
    <col customWidth="1" min="7" max="7" width="12.14"/>
    <col customWidth="1" min="8" max="8" width="10.71"/>
    <col customWidth="1" min="9" max="11" width="8.71"/>
  </cols>
  <sheetData>
    <row r="1">
      <c r="A1" s="1" t="s">
        <v>0</v>
      </c>
      <c r="F1" s="1"/>
      <c r="G1" s="2"/>
      <c r="H1" s="2"/>
      <c r="I1" s="2"/>
      <c r="J1" s="2"/>
      <c r="K1" s="2"/>
    </row>
    <row r="2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  <c r="G3" s="6" t="s">
        <v>6</v>
      </c>
      <c r="H3" s="7"/>
      <c r="I3" s="8"/>
      <c r="J3" s="8"/>
      <c r="K3" s="8"/>
    </row>
    <row r="4">
      <c r="A4" s="3"/>
      <c r="B4" s="3"/>
      <c r="C4" s="3"/>
      <c r="D4" s="3"/>
      <c r="E4" s="9" t="s">
        <v>7</v>
      </c>
      <c r="F4" s="9" t="s">
        <v>8</v>
      </c>
      <c r="G4" s="10"/>
      <c r="H4" s="11"/>
      <c r="I4" s="8"/>
      <c r="J4" s="8"/>
      <c r="K4" s="8"/>
    </row>
    <row r="5">
      <c r="A5" s="12" t="s">
        <v>9</v>
      </c>
      <c r="B5" s="13"/>
      <c r="C5" s="13"/>
      <c r="D5" s="13"/>
      <c r="E5" s="5"/>
      <c r="F5" s="14"/>
      <c r="G5" s="15" t="s">
        <v>10</v>
      </c>
      <c r="H5" s="15" t="s">
        <v>11</v>
      </c>
    </row>
    <row r="6">
      <c r="A6" s="3"/>
      <c r="B6" s="14"/>
      <c r="C6" s="14"/>
      <c r="D6" s="3"/>
      <c r="E6" s="14"/>
      <c r="F6" s="16"/>
      <c r="G6" s="16"/>
      <c r="H6" s="16"/>
    </row>
    <row r="7">
      <c r="A7" s="17">
        <v>1.0</v>
      </c>
      <c r="B7" s="18" t="s">
        <v>12</v>
      </c>
      <c r="C7" s="19" t="s">
        <v>13</v>
      </c>
      <c r="D7" s="20" t="str">
        <f>1444+160+60</f>
        <v>1664</v>
      </c>
      <c r="E7" s="21">
        <v>121636.36</v>
      </c>
      <c r="F7" s="21">
        <v>0.0</v>
      </c>
      <c r="G7" s="21" t="str">
        <f>F7-E7</f>
        <v>-121,636.36</v>
      </c>
      <c r="H7" s="21" t="str">
        <f>F7/E7*100-100</f>
        <v>-100.00</v>
      </c>
      <c r="I7" s="8"/>
      <c r="J7" s="8"/>
      <c r="K7" s="8"/>
    </row>
    <row r="8">
      <c r="A8" s="17">
        <v>2.0</v>
      </c>
      <c r="B8" s="22"/>
      <c r="C8" s="22"/>
      <c r="D8" s="20" t="str">
        <f>722+80+90</f>
        <v>892</v>
      </c>
      <c r="E8" s="22"/>
      <c r="F8" s="22"/>
      <c r="G8" s="22"/>
      <c r="H8" s="22"/>
      <c r="I8" s="8"/>
      <c r="J8" s="8"/>
      <c r="K8" s="8"/>
    </row>
    <row r="9">
      <c r="A9" s="17"/>
      <c r="B9" s="23"/>
      <c r="C9" s="23"/>
      <c r="D9" s="20" t="str">
        <f>350+30+190</f>
        <v>570</v>
      </c>
      <c r="E9" s="23"/>
      <c r="F9" s="23"/>
      <c r="G9" s="23"/>
      <c r="H9" s="23"/>
      <c r="I9" s="8"/>
      <c r="J9" s="8"/>
      <c r="K9" s="8"/>
    </row>
    <row r="10">
      <c r="A10" s="17"/>
      <c r="B10" s="24" t="s">
        <v>14</v>
      </c>
      <c r="C10" s="25" t="s">
        <v>15</v>
      </c>
      <c r="D10" s="25">
        <v>1.0</v>
      </c>
      <c r="E10" s="26">
        <v>36473.214</v>
      </c>
      <c r="F10" s="26">
        <v>0.0</v>
      </c>
      <c r="G10" s="26" t="str">
        <f t="shared" ref="G10:G14" si="1">F10-E10</f>
        <v>-36,473.21</v>
      </c>
      <c r="H10" s="26" t="str">
        <f t="shared" ref="H10:H14" si="2">F10/E10*100-100</f>
        <v>-100.00</v>
      </c>
      <c r="I10" s="8"/>
      <c r="J10" s="8"/>
      <c r="K10" s="8"/>
    </row>
    <row r="11">
      <c r="A11" s="17"/>
      <c r="B11" s="18" t="s">
        <v>16</v>
      </c>
      <c r="C11" s="25" t="s">
        <v>15</v>
      </c>
      <c r="D11" s="25">
        <v>80.0</v>
      </c>
      <c r="E11" s="26">
        <v>72178.56</v>
      </c>
      <c r="F11" s="26">
        <v>0.0</v>
      </c>
      <c r="G11" s="26" t="str">
        <f t="shared" si="1"/>
        <v>-72,178.56</v>
      </c>
      <c r="H11" s="26" t="str">
        <f t="shared" si="2"/>
        <v>-100.00</v>
      </c>
      <c r="I11" s="8"/>
      <c r="J11" s="8"/>
      <c r="K11" s="8"/>
    </row>
    <row r="12">
      <c r="A12" s="17"/>
      <c r="B12" s="22"/>
      <c r="C12" s="25" t="s">
        <v>15</v>
      </c>
      <c r="D12" s="25">
        <v>1.0</v>
      </c>
      <c r="E12" s="26">
        <v>11071.43</v>
      </c>
      <c r="F12" s="26">
        <v>0.0</v>
      </c>
      <c r="G12" s="26" t="str">
        <f t="shared" si="1"/>
        <v>-11,071.43</v>
      </c>
      <c r="H12" s="26" t="str">
        <f t="shared" si="2"/>
        <v>-100.00</v>
      </c>
      <c r="I12" s="8"/>
      <c r="J12" s="8"/>
      <c r="K12" s="8"/>
    </row>
    <row r="13">
      <c r="A13" s="17"/>
      <c r="B13" s="23"/>
      <c r="C13" s="25" t="s">
        <v>13</v>
      </c>
      <c r="D13" s="25">
        <v>880.0</v>
      </c>
      <c r="E13" s="26">
        <v>66196.46</v>
      </c>
      <c r="F13" s="26">
        <v>0.0</v>
      </c>
      <c r="G13" s="26" t="str">
        <f t="shared" si="1"/>
        <v>-66,196.46</v>
      </c>
      <c r="H13" s="26" t="str">
        <f t="shared" si="2"/>
        <v>-100.00</v>
      </c>
      <c r="I13" s="8"/>
      <c r="J13" s="8"/>
      <c r="K13" s="8"/>
    </row>
    <row r="14">
      <c r="A14" s="17"/>
      <c r="B14" s="18" t="s">
        <v>17</v>
      </c>
      <c r="C14" s="25" t="s">
        <v>15</v>
      </c>
      <c r="D14" s="25">
        <v>36.0</v>
      </c>
      <c r="E14" s="26">
        <v>50547.24</v>
      </c>
      <c r="F14" s="26">
        <v>0.0</v>
      </c>
      <c r="G14" s="26" t="str">
        <f t="shared" si="1"/>
        <v>-50,547.24</v>
      </c>
      <c r="H14" s="26" t="str">
        <f t="shared" si="2"/>
        <v>-100.00</v>
      </c>
      <c r="I14" s="8"/>
      <c r="J14" s="8"/>
      <c r="K14" s="8"/>
    </row>
    <row r="15">
      <c r="A15" s="17"/>
      <c r="B15" s="27" t="s">
        <v>18</v>
      </c>
      <c r="C15" s="28"/>
      <c r="D15" s="28"/>
      <c r="E15" s="29" t="str">
        <f t="shared" ref="E15:H15" si="3">SUM(E7:E14)</f>
        <v>358,103.26</v>
      </c>
      <c r="F15" s="29" t="str">
        <f t="shared" si="3"/>
        <v>0.00</v>
      </c>
      <c r="G15" s="29" t="str">
        <f t="shared" si="3"/>
        <v>-358,103.26</v>
      </c>
      <c r="H15" s="29" t="str">
        <f t="shared" si="3"/>
        <v>-600.00</v>
      </c>
      <c r="I15" s="8"/>
      <c r="J15" s="8"/>
      <c r="K15" s="8"/>
    </row>
    <row r="16">
      <c r="A16" s="12" t="s">
        <v>19</v>
      </c>
      <c r="B16" s="13"/>
      <c r="C16" s="13"/>
      <c r="D16" s="13"/>
      <c r="E16" s="5"/>
      <c r="F16" s="30"/>
      <c r="G16" s="30"/>
      <c r="H16" s="30"/>
    </row>
    <row r="17">
      <c r="A17" s="31">
        <v>1.0</v>
      </c>
      <c r="B17" s="32" t="s">
        <v>20</v>
      </c>
      <c r="C17" s="25" t="s">
        <v>15</v>
      </c>
      <c r="D17" s="33">
        <v>10.0</v>
      </c>
      <c r="E17" s="34">
        <v>892.0</v>
      </c>
      <c r="F17" s="26">
        <v>0.0</v>
      </c>
      <c r="G17" s="26" t="str">
        <f t="shared" ref="G17:G18" si="4">F17-E17</f>
        <v>-892.00</v>
      </c>
      <c r="H17" s="26" t="str">
        <f t="shared" ref="H17:H18" si="5">F17/E17*100-100</f>
        <v>-100.00</v>
      </c>
      <c r="I17" s="8"/>
      <c r="J17" s="8"/>
      <c r="K17" s="8"/>
    </row>
    <row r="18">
      <c r="A18" s="31">
        <v>2.0</v>
      </c>
      <c r="B18" s="32" t="s">
        <v>21</v>
      </c>
      <c r="C18" s="25" t="s">
        <v>15</v>
      </c>
      <c r="D18" s="33">
        <v>20.0</v>
      </c>
      <c r="E18" s="34">
        <v>338.0</v>
      </c>
      <c r="F18" s="26">
        <v>0.0</v>
      </c>
      <c r="G18" s="26" t="str">
        <f t="shared" si="4"/>
        <v>-338.00</v>
      </c>
      <c r="H18" s="26" t="str">
        <f t="shared" si="5"/>
        <v>-100.00</v>
      </c>
      <c r="I18" s="8"/>
      <c r="J18" s="8"/>
      <c r="K18" s="8"/>
    </row>
    <row r="19">
      <c r="A19" s="35"/>
      <c r="B19" s="27" t="s">
        <v>22</v>
      </c>
      <c r="C19" s="28"/>
      <c r="D19" s="36"/>
      <c r="E19" s="29" t="str">
        <f t="shared" ref="E19:H19" si="6">SUM(E17:E18)</f>
        <v>1,230.00</v>
      </c>
      <c r="F19" s="29" t="str">
        <f t="shared" si="6"/>
        <v>0.00</v>
      </c>
      <c r="G19" s="29" t="str">
        <f t="shared" si="6"/>
        <v>-1,230.00</v>
      </c>
      <c r="H19" s="29" t="str">
        <f t="shared" si="6"/>
        <v>-200.00</v>
      </c>
      <c r="I19" s="37"/>
      <c r="J19" s="37"/>
      <c r="K19" s="37"/>
    </row>
    <row r="20">
      <c r="A20" s="12" t="s">
        <v>23</v>
      </c>
      <c r="B20" s="13"/>
      <c r="C20" s="13"/>
      <c r="D20" s="13"/>
      <c r="E20" s="5"/>
      <c r="F20" s="30"/>
      <c r="G20" s="30"/>
      <c r="H20" s="30"/>
    </row>
    <row r="21" ht="15.75" customHeight="1">
      <c r="A21" s="25">
        <v>1.0</v>
      </c>
      <c r="B21" s="24" t="s">
        <v>24</v>
      </c>
      <c r="C21" s="25" t="s">
        <v>13</v>
      </c>
      <c r="D21" s="25">
        <v>450.0</v>
      </c>
      <c r="E21" s="26">
        <v>38525.84</v>
      </c>
      <c r="F21" s="26">
        <v>0.0</v>
      </c>
      <c r="G21" s="26" t="str">
        <f t="shared" ref="G21:G22" si="7">F21-E21</f>
        <v>-38,525.84</v>
      </c>
      <c r="H21" s="26" t="str">
        <f t="shared" ref="H21:H22" si="8">F21/E21*100-100</f>
        <v>-100.00</v>
      </c>
      <c r="I21" s="38"/>
      <c r="J21" s="38"/>
      <c r="K21" s="38"/>
    </row>
    <row r="22" ht="15.75" customHeight="1">
      <c r="A22" s="25"/>
      <c r="B22" s="24" t="s">
        <v>25</v>
      </c>
      <c r="C22" s="25" t="s">
        <v>13</v>
      </c>
      <c r="D22" s="25">
        <v>285.0</v>
      </c>
      <c r="E22" s="26">
        <v>30431.615</v>
      </c>
      <c r="F22" s="26">
        <v>0.0</v>
      </c>
      <c r="G22" s="26" t="str">
        <f t="shared" si="7"/>
        <v>-30,431.62</v>
      </c>
      <c r="H22" s="26" t="str">
        <f t="shared" si="8"/>
        <v>-100.00</v>
      </c>
      <c r="I22" s="38"/>
      <c r="J22" s="38"/>
      <c r="K22" s="38"/>
    </row>
    <row r="23" ht="15.75" customHeight="1">
      <c r="A23" s="28"/>
      <c r="B23" s="27" t="s">
        <v>26</v>
      </c>
      <c r="C23" s="28"/>
      <c r="D23" s="39"/>
      <c r="E23" s="29" t="str">
        <f t="shared" ref="E23:H23" si="9">SUM(E21:E22)</f>
        <v>68,957.46</v>
      </c>
      <c r="F23" s="29" t="str">
        <f t="shared" si="9"/>
        <v>0.00</v>
      </c>
      <c r="G23" s="29" t="str">
        <f t="shared" si="9"/>
        <v>-68,957.46</v>
      </c>
      <c r="H23" s="29" t="str">
        <f t="shared" si="9"/>
        <v>-200.00</v>
      </c>
      <c r="I23" s="38"/>
      <c r="J23" s="38"/>
      <c r="K23" s="38"/>
    </row>
    <row r="24" ht="15.75" customHeight="1">
      <c r="A24" s="12" t="s">
        <v>27</v>
      </c>
      <c r="B24" s="13"/>
      <c r="C24" s="13"/>
      <c r="D24" s="13"/>
      <c r="E24" s="5"/>
      <c r="F24" s="30"/>
      <c r="G24" s="30"/>
      <c r="H24" s="30"/>
    </row>
    <row r="25" ht="15.75" customHeight="1">
      <c r="A25" s="40">
        <v>1.0</v>
      </c>
      <c r="B25" s="41" t="s">
        <v>28</v>
      </c>
      <c r="C25" s="42" t="s">
        <v>13</v>
      </c>
      <c r="D25" s="42">
        <v>800.0</v>
      </c>
      <c r="E25" s="26">
        <v>136182.34</v>
      </c>
      <c r="F25" s="26">
        <v>0.0</v>
      </c>
      <c r="G25" s="26">
        <v>-50547.24</v>
      </c>
      <c r="H25" s="26" t="str">
        <f>F25/E25*100-100</f>
        <v>-100.00</v>
      </c>
      <c r="I25" s="2"/>
      <c r="J25" s="2"/>
      <c r="K25" s="2"/>
    </row>
    <row r="26" ht="15.75" customHeight="1">
      <c r="A26" s="39"/>
      <c r="B26" s="27" t="s">
        <v>29</v>
      </c>
      <c r="C26" s="28"/>
      <c r="D26" s="43"/>
      <c r="E26" s="29" t="str">
        <f t="shared" ref="E26:H26" si="10">SUM(E25)</f>
        <v>136,182.34</v>
      </c>
      <c r="F26" s="29" t="str">
        <f t="shared" si="10"/>
        <v>0.00</v>
      </c>
      <c r="G26" s="29" t="str">
        <f t="shared" si="10"/>
        <v>-50,547.24</v>
      </c>
      <c r="H26" s="29" t="str">
        <f t="shared" si="10"/>
        <v>-100.00</v>
      </c>
      <c r="I26" s="2"/>
      <c r="J26" s="2"/>
      <c r="K26" s="2"/>
    </row>
    <row r="27" ht="15.75" customHeight="1"/>
    <row r="28" ht="15.75" customHeight="1">
      <c r="E28" s="44"/>
      <c r="F28" s="44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4">
    <mergeCell ref="E3:F3"/>
    <mergeCell ref="A1:E1"/>
    <mergeCell ref="F7:F9"/>
    <mergeCell ref="B7:B9"/>
    <mergeCell ref="C7:C9"/>
    <mergeCell ref="E7:E9"/>
    <mergeCell ref="A16:E16"/>
    <mergeCell ref="A20:E20"/>
    <mergeCell ref="A24:E24"/>
    <mergeCell ref="G3:H3"/>
    <mergeCell ref="G7:G9"/>
    <mergeCell ref="H7:H9"/>
    <mergeCell ref="A5:E5"/>
    <mergeCell ref="B11:B1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3</vt:i4>
      </vt:variant>
    </vt:vector>
  </HeadingPairs>
  <TitlesOfParts>
    <vt:vector baseType="lpstr" size="3">
      <vt:lpstr>Лист1</vt:lpstr>
      <vt:lpstr>Лист2</vt:lpstr>
      <vt:lpstr>Лист3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2024-04-04T03:30:28Z</dcterms:modified>
</cp:coreProperties>
</file>