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Отведение сточных вод" sheetId="11" r:id="rId1"/>
    <sheet name="Водопровод " sheetId="10" r:id="rId2"/>
    <sheet name="Передача и распределение ТЭ" sheetId="9" r:id="rId3"/>
  </sheets>
  <definedNames>
    <definedName name="_xlnm.Print_Area" localSheetId="0">'Отведение сточных вод'!$A$1:$F$37</definedName>
    <definedName name="_xlnm.Print_Area" localSheetId="2">'Передача и распределение ТЭ'!$A$1:$F$127</definedName>
  </definedNames>
  <calcPr calcId="124519"/>
</workbook>
</file>

<file path=xl/calcChain.xml><?xml version="1.0" encoding="utf-8"?>
<calcChain xmlns="http://schemas.openxmlformats.org/spreadsheetml/2006/main">
  <c r="E73" i="9"/>
  <c r="E22" i="10"/>
  <c r="E34" i="11"/>
  <c r="E88" i="9"/>
  <c r="F22" i="10" l="1"/>
  <c r="F16"/>
  <c r="E16"/>
  <c r="E15"/>
  <c r="E10"/>
  <c r="F10"/>
  <c r="F15"/>
  <c r="F124" i="9" l="1"/>
  <c r="F116"/>
  <c r="F125" s="1"/>
  <c r="F32" i="11" l="1"/>
  <c r="F33" s="1"/>
  <c r="F87" i="9" l="1"/>
  <c r="F79"/>
  <c r="F88" s="1"/>
  <c r="F72"/>
  <c r="E33" i="11" l="1"/>
  <c r="F14"/>
  <c r="E54" i="9"/>
  <c r="E55" s="1"/>
  <c r="F54"/>
  <c r="F55" s="1"/>
  <c r="F64" l="1"/>
  <c r="F60"/>
  <c r="F73" l="1"/>
  <c r="E46"/>
  <c r="F46"/>
  <c r="F41"/>
  <c r="E41"/>
  <c r="E29"/>
  <c r="E47" l="1"/>
  <c r="F47"/>
  <c r="F34"/>
  <c r="E34"/>
  <c r="E35" s="1"/>
  <c r="F29"/>
  <c r="F22"/>
  <c r="E22"/>
  <c r="F14"/>
  <c r="F35" l="1"/>
  <c r="F23"/>
  <c r="E9"/>
  <c r="E10"/>
  <c r="E11"/>
  <c r="F89" l="1"/>
  <c r="E14"/>
  <c r="E23" s="1"/>
  <c r="E89" s="1"/>
  <c r="F21" i="10" l="1"/>
  <c r="E10" i="11"/>
  <c r="F10"/>
  <c r="F15" l="1"/>
  <c r="F34" l="1"/>
</calcChain>
</file>

<file path=xl/sharedStrings.xml><?xml version="1.0" encoding="utf-8"?>
<sst xmlns="http://schemas.openxmlformats.org/spreadsheetml/2006/main" count="260" uniqueCount="176">
  <si>
    <t>Перечень объектов</t>
  </si>
  <si>
    <t xml:space="preserve">№ акта </t>
  </si>
  <si>
    <t xml:space="preserve">Адрес                                                                  </t>
  </si>
  <si>
    <r>
      <rPr>
        <b/>
        <i/>
        <sz val="10"/>
        <color theme="1"/>
        <rFont val="Times New Roman"/>
        <family val="1"/>
        <charset val="204"/>
      </rPr>
      <t>Ф</t>
    </r>
    <r>
      <rPr>
        <b/>
        <sz val="10"/>
        <color theme="1"/>
        <rFont val="Times New Roman"/>
        <family val="1"/>
        <charset val="204"/>
      </rPr>
      <t>,мм</t>
    </r>
  </si>
  <si>
    <t>№ договора</t>
  </si>
  <si>
    <r>
      <rPr>
        <b/>
        <i/>
        <sz val="10"/>
        <rFont val="Times New Roman"/>
        <family val="1"/>
        <charset val="204"/>
      </rPr>
      <t>Ф</t>
    </r>
    <r>
      <rPr>
        <b/>
        <sz val="10"/>
        <rFont val="Times New Roman"/>
        <family val="1"/>
        <charset val="204"/>
      </rPr>
      <t xml:space="preserve">,мм, кол-во  час </t>
    </r>
  </si>
  <si>
    <t>№ путевого листа,счета, акта</t>
  </si>
  <si>
    <t>кол-во, стоимость м</t>
  </si>
  <si>
    <t>шт</t>
  </si>
  <si>
    <t>Подача воды по распределительным сетям</t>
  </si>
  <si>
    <t>Передача и распределение тепловой энергии</t>
  </si>
  <si>
    <t>Фактические затраты, тенге, без НДС-12%</t>
  </si>
  <si>
    <t>кол-во,м, шт</t>
  </si>
  <si>
    <t>Собственные силы</t>
  </si>
  <si>
    <t>Замена сетей</t>
  </si>
  <si>
    <t>1.Замена сетей</t>
  </si>
  <si>
    <t>1. Замена сетей</t>
  </si>
  <si>
    <t>по инвестиционной программе за 2022год.</t>
  </si>
  <si>
    <t>Октябрь 2022 года</t>
  </si>
  <si>
    <t>ТОО "Alliance Building Company"</t>
  </si>
  <si>
    <t>№ 4 от  06.10.2022г.</t>
  </si>
  <si>
    <t>договор № 352 от 04.07.2022г.</t>
  </si>
  <si>
    <t>Итого за октябрь 2022 года</t>
  </si>
  <si>
    <t xml:space="preserve">Итого по поз.1  ИП  за 2022 год </t>
  </si>
  <si>
    <t>Замена участка внутриквартальной тепловой сети 2 -го микрорайона по пр. Республики 49,51,51/1,51/2,53,53/1,53/2,53/3,53/4.</t>
  </si>
  <si>
    <t>Доп. работа по замене внутриквартальной тепловой сети 2-го микрорайона по пр. Республики 49,51,51/1,51/2,53,53/1,53/2,53/3,53/4.</t>
  </si>
  <si>
    <t>допка к договору № 352 от 01.11.2022г.</t>
  </si>
  <si>
    <t>Ноябрь 2022 года</t>
  </si>
  <si>
    <t>Итого за ноябрь 2022 года</t>
  </si>
  <si>
    <t>нет счет фактуры</t>
  </si>
  <si>
    <t>№ 920 от 27.08.2022г.</t>
  </si>
  <si>
    <t>Замена участка уличной тепломагистрали по пр.Металлургов от ТК-46 с переходом через улицу Абая до П-образного компенсатора по пр.Металлургов,15/1 ( 5 микрорайон )</t>
  </si>
  <si>
    <t>№ 1547 от 31.08.2022г.</t>
  </si>
  <si>
    <t>Август 2022 года</t>
  </si>
  <si>
    <t>Сентябрь 2022 года</t>
  </si>
  <si>
    <t>ТОО "Айнали "</t>
  </si>
  <si>
    <t>Маликов К.К.</t>
  </si>
  <si>
    <t>Итого за август 2022 года</t>
  </si>
  <si>
    <t>Итого за сентябрь  2022 года</t>
  </si>
  <si>
    <t xml:space="preserve">Итого по поз.1.2  ИП  за 2022 год </t>
  </si>
  <si>
    <t>Июль 2022 года</t>
  </si>
  <si>
    <t>ТОО "Recon Ltd"</t>
  </si>
  <si>
    <t>Итого за июль   2022 года</t>
  </si>
  <si>
    <t>Доп работа по  замене участка уличной тепломагистрали по пр.Металлургов  от ТК- Металлургов 13 с переходом через а/дорогу ул. Абая до ТК-46 ( 2 микрорайон )</t>
  </si>
  <si>
    <t>Замена участка уличной тепломагистрали по пр.Металлургов  от ТК- Металлургов 13 с переходом через а/дорогу ул. Абая до ТК-46 ( 2 микрорайон )</t>
  </si>
  <si>
    <t>Итого за август   2022 года</t>
  </si>
  <si>
    <t xml:space="preserve">Итого по поз.1.3  ИП  за 2022 год </t>
  </si>
  <si>
    <t>ВСЕГО по ИП 2022 года</t>
  </si>
  <si>
    <t xml:space="preserve"> Замена участка внутриквартальной теплотрассы 2-го микрорайона со стороны ул. Абая к домам по ул. Абая 50,52,56,56/1,56/2</t>
  </si>
  <si>
    <t>Итого за ноябрь   2022 года</t>
  </si>
  <si>
    <t xml:space="preserve">Итого </t>
  </si>
  <si>
    <t xml:space="preserve">Итого по поз.1.4  ИП  за 2022 год </t>
  </si>
  <si>
    <t>Итого по поз 1.5 за 2022 год</t>
  </si>
  <si>
    <t>Хлапов А.А.</t>
  </si>
  <si>
    <t>Кононенко В.В.</t>
  </si>
  <si>
    <t>Итого за октябрь   2022 года</t>
  </si>
  <si>
    <t>Замена участка уличной теплотрассы Соц.города по ул. Луначарского 101/2</t>
  </si>
  <si>
    <t xml:space="preserve"> договор № 141 от 28.03.2022 года</t>
  </si>
  <si>
    <t>договор № 130гз/2022г. От 31.03.2022г.</t>
  </si>
  <si>
    <t>собственные силы</t>
  </si>
  <si>
    <t>договор № 452гз/2022 от 23.08.2022 года</t>
  </si>
  <si>
    <t>доп. соглашение к договору  № 141 от 28.03.2022 года</t>
  </si>
  <si>
    <t xml:space="preserve"> Закуп электродвигателей для сетевых насосов  на ТНС № 1 и ТНС № 2</t>
  </si>
  <si>
    <t>2. Закуп оборудования</t>
  </si>
  <si>
    <t>2.1  Закуп и монтаж сетевого насоса ТР 400-470 с частотным преобразователем на тепловую насосную ТП-03</t>
  </si>
  <si>
    <t>Ильин А.К.</t>
  </si>
  <si>
    <t>№ 1158 от 04.07.2022г.</t>
  </si>
  <si>
    <t>Сопутствующие работы . Замена задвижек ф 400мм и ф 600мм на ТП-03</t>
  </si>
  <si>
    <t>№ 1151 от 29.06.2022 г.</t>
  </si>
  <si>
    <t>Апрель 2022 года</t>
  </si>
  <si>
    <t>Июнь 2022 года</t>
  </si>
  <si>
    <t>ТОО ПФ "Взлет Казахстан"</t>
  </si>
  <si>
    <t>договор № 123гз/2022 от 18.03.2022г.</t>
  </si>
  <si>
    <t>№ 710 от 25.04.2022 г.</t>
  </si>
  <si>
    <t>Декабрь 2022 года</t>
  </si>
  <si>
    <t>Замойский А.Л.</t>
  </si>
  <si>
    <t>Подключение нового агрегата  ТР 400</t>
  </si>
  <si>
    <t>№ 2498 от 27.12.2022г.</t>
  </si>
  <si>
    <t>Сопутствующие работы для монтажа насоса. Замена задвижки ф 600мм в ТП-03</t>
  </si>
  <si>
    <t>ТОО  "Hermes Energy Solutions"</t>
  </si>
  <si>
    <t>Закуп насоса ТР 400-470</t>
  </si>
  <si>
    <t>2.2  Закуп электродвигателей для сетевых насосов  на ТНС № 1 и ТНС № 2</t>
  </si>
  <si>
    <t>Закуп шкафа управления с частотным преобразователем</t>
  </si>
  <si>
    <t xml:space="preserve"> Закуп электродвигателя  для сетевых насосов  на ТНС № 1 и ТНС № 2</t>
  </si>
  <si>
    <t>Картавенко А.Н.</t>
  </si>
  <si>
    <t>№ 2492 от 27.12.2022 г.</t>
  </si>
  <si>
    <t>Обвязка нового насоса трубопроводом</t>
  </si>
  <si>
    <t>Итого по поз 2.1</t>
  </si>
  <si>
    <t>Итого по поз. 2.2</t>
  </si>
  <si>
    <t>задвижки</t>
  </si>
  <si>
    <t>Итого по поз. 6.1</t>
  </si>
  <si>
    <t>1.Замена  участка напорного  коллектора  от ФНС  35 квартала в строну ТЛМЗ ( 1 участок )</t>
  </si>
  <si>
    <t>акт № 2491 от 27.12.2022г.</t>
  </si>
  <si>
    <t>Сопутствующие работы по реконструкции камеры переключения попадающая при  замене  участка напорного коллектора ФНС 35 квартала</t>
  </si>
  <si>
    <t>задвижка</t>
  </si>
  <si>
    <t>Итого за декабрь  2022 года</t>
  </si>
  <si>
    <t>Сентябрь   2022 года</t>
  </si>
  <si>
    <t>договор № 354гз от 05.07.2022г.</t>
  </si>
  <si>
    <t>счет фактура № 11 от 19.09.2022г.</t>
  </si>
  <si>
    <t>Итого за сентябрь 2022 года</t>
  </si>
  <si>
    <t xml:space="preserve">Доп работа по замене участка напорного коллектора от ФНС 35 квартала в сторону ТЛМЗ </t>
  </si>
  <si>
    <t>1.1 Замена  участка напорного  коллектора  от ФНС  35 квартала в строну ТЛМЗ ( 1 участок )</t>
  </si>
  <si>
    <t>Всего по поз. 1.1 ИП 2022 года</t>
  </si>
  <si>
    <t>доп. соглашение к договору № 354гз от 05.07.2022г.</t>
  </si>
  <si>
    <t>счет фактура № 12 от 07.10.2022г.</t>
  </si>
  <si>
    <t>1.2 Замена  участка напорного  коллектора  от ФНС  35 квартала в строну ТЛМЗ ( 2 участок )</t>
  </si>
  <si>
    <t>Есимбаев Б.Ф.</t>
  </si>
  <si>
    <t>акт № 2433 от 15.12.2022г.</t>
  </si>
  <si>
    <t>Сопутствующие работы по замене задвижек  в  камере переключения при  замене  участка напорного коллектора ФНС 35 квартала</t>
  </si>
  <si>
    <t>акт № 2446 от 19.12.2022г.</t>
  </si>
  <si>
    <t>Сопутствующая работа по установке сбросников, перемычек и изготовление переходов для переключения трубопровода  при замене участка напорного коллектора от ФНС 35 квартала в сторону ТЛМЗ</t>
  </si>
  <si>
    <t xml:space="preserve"> Замена  участка напорного  коллектора  от ФНС  35 квартала в строну ТЛМЗ ( 2 участок )</t>
  </si>
  <si>
    <t>счет фактура</t>
  </si>
  <si>
    <t xml:space="preserve"> Доп. Работа по замене  участка напорного  коллектора  от ФНС  35 квартала в строну ТЛМЗ ( 2 участок )</t>
  </si>
  <si>
    <t>Итого по поз 1.2</t>
  </si>
  <si>
    <t xml:space="preserve"> Замена П-образного компенсатора ф 820мм ( с надземной прокладки на подземную ) по ул. Мичурина ( заезд на насосную станцию Металлург)</t>
  </si>
  <si>
    <t>Сопутствующая работа  к поз.  Замена П-образного компенсатора ф 820мм ( с надземной прокладки подземную ) по ул. Мичурина ( заезд на насосную станцию Металлург)</t>
  </si>
  <si>
    <t>Сопутствующая работа  к поз.  Замена П-образного компенсатора ф 820мм ( с надземной прокладки подземную ) и сальникового ф 820мм по ул. Мичурина ( заезд на насосную станцию Металлург)</t>
  </si>
  <si>
    <t>Итого за декабрь   2022 года</t>
  </si>
  <si>
    <t>№ 2465 от 22.12.2022г.</t>
  </si>
  <si>
    <t>Сопутствующая работа  по монтажу отводов с патрубками ФНС 35 квартала</t>
  </si>
  <si>
    <t>акт № 2549 от 30.12.2022г.</t>
  </si>
  <si>
    <t>Обвязка нового насоса трубопроводом на напоре и всасе</t>
  </si>
  <si>
    <t>акт № 2560 от 30.12.2022г.</t>
  </si>
  <si>
    <t>Переходящие объекты  с  2021 года</t>
  </si>
  <si>
    <t>№ 2575 от 31.12.2022 г.</t>
  </si>
  <si>
    <t>павильон</t>
  </si>
  <si>
    <t>акт № 2460 от 21.12.2022г.</t>
  </si>
  <si>
    <t>акт № 2576 от 30.12.2022г.</t>
  </si>
  <si>
    <t xml:space="preserve"> акт № 2462 от 22.12.2022г.</t>
  </si>
  <si>
    <t>акт № 2029 от 07.11 2022</t>
  </si>
  <si>
    <t>акт № 1947 от 18.10.2022</t>
  </si>
  <si>
    <t>акт № 1990 от 27.10.2022 года</t>
  </si>
  <si>
    <t>акт № 1863 от 11.10.2022 года</t>
  </si>
  <si>
    <t>акт № 1330 от 21.07.2022г.</t>
  </si>
  <si>
    <t>акт № 1551 от 27.09.2022 г.</t>
  </si>
  <si>
    <t>акт № 2064 от 10.11.2022г.</t>
  </si>
  <si>
    <t>акт № 1777 от  30.09.2022г.</t>
  </si>
  <si>
    <t>акт № 2376 от 14.12.2022г.</t>
  </si>
  <si>
    <t>акт № 2586 от 30.12.2022г.</t>
  </si>
  <si>
    <t>Сопутствующие работы для монтажа насоса</t>
  </si>
  <si>
    <t>допик к договору № 354гз от 05.07.2022г.</t>
  </si>
  <si>
    <t>счет фактура № 8 от 29.12.2022 года</t>
  </si>
  <si>
    <t>акт № 2507 от 28.12.2022 года</t>
  </si>
  <si>
    <t>Отведение  сточных вод</t>
  </si>
  <si>
    <t xml:space="preserve">1.4  Замена участка внутриквартальной теплотрассы 2-го микрорайона со стороны ул. Абая к домам по ул. Абая 50,52,56,56/1,56/2. Инв № </t>
  </si>
  <si>
    <t>1.6  Замена участка уличной теплотрассы Соц.города по ул. Луначарского 101/2.                                       Инв № 30000120</t>
  </si>
  <si>
    <t>акт № 1462</t>
  </si>
  <si>
    <t xml:space="preserve">1.5  Замена П-образного компенсатора ф 820мм ( с надземной прокладки на надземную ) по ул. Мичурина ( заезд на насосную станцию Металлург). Инв №320000004 </t>
  </si>
  <si>
    <t>1.3  Замена участка уличной тепломагистрали по пр.Металлургов  от ТК- Металлургов 13 с переходом через а/дорогу ул. Абая до ТК-46 ( 2 микрорайон ). Инв № 30000147</t>
  </si>
  <si>
    <t>1.2 Замена участка уличной тепломагистрали по пр.Металлургов от ТК-46 с переходом через улицу Абая до П-образного компенсатора по пр.Металлургов,15/1 ( 5 микрорайон ). Инв № 30000151</t>
  </si>
  <si>
    <t>1.1 Замена участка внутриквартальной тепловой сети 2 -го микрорайона по пр. Республики 49,51,51/1,51/2,53,53/1,53/2,53/3,53/4. Инв № 30000147</t>
  </si>
  <si>
    <t>№ 2559 от 30.12.2022 г.</t>
  </si>
  <si>
    <t>договор № 563  от 14.09.2021 года</t>
  </si>
  <si>
    <t>договор № 526 от 24.08.2021 года</t>
  </si>
  <si>
    <t>ТОО " WEC"</t>
  </si>
  <si>
    <t>договор № 342 от 28.06.2022 года</t>
  </si>
  <si>
    <t>договор № 562 от 21.12.2022 года</t>
  </si>
  <si>
    <t>ОО " Организация инвалидов Belief"</t>
  </si>
  <si>
    <t>ВСЕГО  по переходящим с 2021 года</t>
  </si>
  <si>
    <t>2. Закуп частотного преобразователя со шкафом управления на агрегат № 5 насосной Металлург</t>
  </si>
  <si>
    <t>Декабрь   2022 года</t>
  </si>
  <si>
    <t>ТОО "GSSP Qazaqstan"</t>
  </si>
  <si>
    <t>договор № 453 от 01.09.2022 года</t>
  </si>
  <si>
    <t>Итого за декабрь 2022 года</t>
  </si>
  <si>
    <t>Всего по ИП за 2022 год по подаче воды по распределительным сетям</t>
  </si>
  <si>
    <t>доп соглашение к договору № 353 от 04.07.2022 года.08.2021 года</t>
  </si>
  <si>
    <t>акт № 2190 от 16.11.2022 года</t>
  </si>
  <si>
    <t>Итого за ноябрь  2022 года</t>
  </si>
  <si>
    <t>Доп работа по замене участка ХПВ на 3А микрорайоне вдоль ул. Мичурина ( ГНБ )</t>
  </si>
  <si>
    <t>Замена участка ХПВ на 3А микрорайоне вдоль ул. Мичурина ( ГНБ )</t>
  </si>
  <si>
    <t>Сентябрь  2022 года</t>
  </si>
  <si>
    <t>договор № 353 от 04.07.2022 года</t>
  </si>
  <si>
    <t>ВСЕГО по поз.1 ИП 2022 года</t>
  </si>
  <si>
    <t>1.Замена участка ХПВ на 3А микрорайоне вдоль ул. Мичурина. Инв № 300000023</t>
  </si>
  <si>
    <t>Всего по  ИП 2022 года отведение сточных вод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</si>
</sst>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4" fontId="1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4" fontId="1" fillId="0" borderId="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Fill="1"/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top" wrapText="1"/>
    </xf>
    <xf numFmtId="4" fontId="1" fillId="0" borderId="0" xfId="0" applyNumberFormat="1" applyFont="1" applyFill="1" applyAlignment="1">
      <alignment vertical="top" wrapText="1"/>
    </xf>
    <xf numFmtId="0" fontId="1" fillId="0" borderId="7" xfId="0" applyFont="1" applyFill="1" applyBorder="1" applyAlignment="1">
      <alignment vertical="center"/>
    </xf>
    <xf numFmtId="4" fontId="5" fillId="0" borderId="8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4" fontId="5" fillId="3" borderId="8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2" fillId="0" borderId="10" xfId="0" applyFont="1" applyFill="1" applyBorder="1"/>
    <xf numFmtId="4" fontId="2" fillId="0" borderId="8" xfId="0" applyNumberFormat="1" applyFont="1" applyFill="1" applyBorder="1" applyAlignment="1">
      <alignment vertical="center"/>
    </xf>
    <xf numFmtId="4" fontId="1" fillId="3" borderId="13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0" xfId="0" applyFont="1" applyFill="1" applyAlignment="1">
      <alignment wrapText="1"/>
    </xf>
    <xf numFmtId="3" fontId="2" fillId="0" borderId="0" xfId="0" applyNumberFormat="1" applyFont="1" applyFill="1"/>
    <xf numFmtId="0" fontId="1" fillId="0" borderId="1" xfId="0" applyFont="1" applyFill="1" applyBorder="1" applyAlignment="1">
      <alignment horizontal="left" vertical="center"/>
    </xf>
    <xf numFmtId="3" fontId="1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0" fillId="2" borderId="1" xfId="0" applyFill="1" applyBorder="1" applyAlignment="1"/>
    <xf numFmtId="0" fontId="9" fillId="2" borderId="5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/>
    </xf>
    <xf numFmtId="4" fontId="1" fillId="4" borderId="1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4" fontId="1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2" fontId="1" fillId="4" borderId="1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vertical="top" wrapText="1"/>
    </xf>
    <xf numFmtId="3" fontId="2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5" borderId="5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4" fontId="1" fillId="5" borderId="1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 wrapText="1"/>
    </xf>
    <xf numFmtId="4" fontId="1" fillId="5" borderId="4" xfId="0" applyNumberFormat="1" applyFont="1" applyFill="1" applyBorder="1" applyAlignment="1">
      <alignment horizontal="right" vertical="center" wrapText="1"/>
    </xf>
    <xf numFmtId="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1"/>
  <sheetViews>
    <sheetView topLeftCell="A18" workbookViewId="0">
      <selection activeCell="G25" sqref="G25"/>
    </sheetView>
  </sheetViews>
  <sheetFormatPr defaultColWidth="8.85546875" defaultRowHeight="12.75"/>
  <cols>
    <col min="1" max="1" width="12.42578125" style="24" customWidth="1"/>
    <col min="2" max="2" width="13.28515625" style="12" customWidth="1"/>
    <col min="3" max="3" width="37" style="12" customWidth="1"/>
    <col min="4" max="4" width="8.85546875" style="24" customWidth="1"/>
    <col min="5" max="5" width="8.85546875" style="24"/>
    <col min="6" max="6" width="14.7109375" style="13" customWidth="1"/>
    <col min="7" max="7" width="17.28515625" style="23" customWidth="1"/>
    <col min="8" max="8" width="8.85546875" style="12"/>
    <col min="9" max="9" width="14.140625" style="12" customWidth="1"/>
    <col min="10" max="16384" width="8.85546875" style="12"/>
  </cols>
  <sheetData>
    <row r="1" spans="1:7">
      <c r="A1" s="150" t="s">
        <v>0</v>
      </c>
      <c r="B1" s="150"/>
      <c r="C1" s="150"/>
      <c r="D1" s="150"/>
      <c r="E1" s="150"/>
      <c r="F1" s="150"/>
      <c r="G1" s="32"/>
    </row>
    <row r="2" spans="1:7">
      <c r="A2" s="151" t="s">
        <v>17</v>
      </c>
      <c r="B2" s="151"/>
      <c r="C2" s="151"/>
      <c r="D2" s="151"/>
      <c r="E2" s="151"/>
      <c r="F2" s="151"/>
      <c r="G2" s="33"/>
    </row>
    <row r="3" spans="1:7">
      <c r="A3" s="151" t="s">
        <v>144</v>
      </c>
      <c r="B3" s="151"/>
      <c r="C3" s="151"/>
      <c r="D3" s="151"/>
      <c r="E3" s="151"/>
      <c r="F3" s="151"/>
      <c r="G3" s="33"/>
    </row>
    <row r="4" spans="1:7" ht="39">
      <c r="A4" s="60" t="s">
        <v>6</v>
      </c>
      <c r="B4" s="60" t="s">
        <v>4</v>
      </c>
      <c r="C4" s="60" t="s">
        <v>2</v>
      </c>
      <c r="D4" s="20" t="s">
        <v>5</v>
      </c>
      <c r="E4" s="17" t="s">
        <v>7</v>
      </c>
      <c r="F4" s="1" t="s">
        <v>11</v>
      </c>
      <c r="G4" s="33"/>
    </row>
    <row r="5" spans="1:7">
      <c r="A5" s="60"/>
      <c r="B5" s="60"/>
      <c r="C5" s="79" t="s">
        <v>15</v>
      </c>
      <c r="D5" s="20"/>
      <c r="E5" s="17"/>
      <c r="F5" s="1"/>
      <c r="G5" s="33"/>
    </row>
    <row r="6" spans="1:7" ht="42.75" customHeight="1">
      <c r="A6" s="60"/>
      <c r="B6" s="60"/>
      <c r="C6" s="7" t="s">
        <v>101</v>
      </c>
      <c r="D6" s="20"/>
      <c r="E6" s="17"/>
      <c r="F6" s="1"/>
      <c r="G6" s="33"/>
    </row>
    <row r="7" spans="1:7">
      <c r="A7" s="152" t="s">
        <v>96</v>
      </c>
      <c r="B7" s="153"/>
      <c r="C7" s="153"/>
      <c r="D7" s="153"/>
      <c r="E7" s="153"/>
      <c r="F7" s="154"/>
      <c r="G7" s="33"/>
    </row>
    <row r="8" spans="1:7">
      <c r="A8" s="159" t="s">
        <v>41</v>
      </c>
      <c r="B8" s="160"/>
      <c r="C8" s="57"/>
      <c r="D8" s="58"/>
      <c r="E8" s="4"/>
      <c r="F8" s="1"/>
      <c r="G8" s="33"/>
    </row>
    <row r="9" spans="1:7" ht="38.25">
      <c r="A9" s="93" t="s">
        <v>98</v>
      </c>
      <c r="B9" s="93" t="s">
        <v>97</v>
      </c>
      <c r="C9" s="5" t="s">
        <v>91</v>
      </c>
      <c r="D9" s="37">
        <v>820</v>
      </c>
      <c r="E9" s="3">
        <v>400</v>
      </c>
      <c r="F9" s="63">
        <v>60000000</v>
      </c>
      <c r="G9" s="33"/>
    </row>
    <row r="10" spans="1:7">
      <c r="A10" s="81"/>
      <c r="B10" s="81"/>
      <c r="C10" s="57" t="s">
        <v>99</v>
      </c>
      <c r="D10" s="58"/>
      <c r="E10" s="8">
        <f>SUM(E9)</f>
        <v>400</v>
      </c>
      <c r="F10" s="1">
        <f>F9</f>
        <v>60000000</v>
      </c>
      <c r="G10" s="33"/>
    </row>
    <row r="11" spans="1:7">
      <c r="A11" s="152" t="s">
        <v>18</v>
      </c>
      <c r="B11" s="153"/>
      <c r="C11" s="153"/>
      <c r="D11" s="153"/>
      <c r="E11" s="153"/>
      <c r="F11" s="154"/>
      <c r="G11" s="33"/>
    </row>
    <row r="12" spans="1:7">
      <c r="A12" s="159" t="s">
        <v>41</v>
      </c>
      <c r="B12" s="160"/>
      <c r="C12" s="81"/>
      <c r="D12" s="81"/>
      <c r="E12" s="81"/>
      <c r="F12" s="81"/>
      <c r="G12" s="33"/>
    </row>
    <row r="13" spans="1:7" ht="68.25" customHeight="1">
      <c r="A13" s="93" t="s">
        <v>104</v>
      </c>
      <c r="B13" s="93" t="s">
        <v>103</v>
      </c>
      <c r="C13" s="5" t="s">
        <v>100</v>
      </c>
      <c r="D13" s="37"/>
      <c r="E13" s="3"/>
      <c r="F13" s="63">
        <v>3271647</v>
      </c>
      <c r="G13" s="33"/>
    </row>
    <row r="14" spans="1:7">
      <c r="A14" s="81"/>
      <c r="B14" s="81"/>
      <c r="C14" s="57" t="s">
        <v>22</v>
      </c>
      <c r="D14" s="58"/>
      <c r="E14" s="8"/>
      <c r="F14" s="1">
        <f>F13</f>
        <v>3271647</v>
      </c>
      <c r="G14" s="33"/>
    </row>
    <row r="15" spans="1:7">
      <c r="A15" s="52"/>
      <c r="B15" s="52"/>
      <c r="C15" s="53" t="s">
        <v>102</v>
      </c>
      <c r="D15" s="54"/>
      <c r="E15" s="100"/>
      <c r="F15" s="55">
        <f>F14+F10</f>
        <v>63271647</v>
      </c>
      <c r="G15" s="33"/>
    </row>
    <row r="16" spans="1:7" ht="38.25">
      <c r="A16" s="81"/>
      <c r="B16" s="81"/>
      <c r="C16" s="7" t="s">
        <v>105</v>
      </c>
      <c r="D16" s="58"/>
      <c r="E16" s="8"/>
      <c r="F16" s="1"/>
      <c r="G16" s="33"/>
    </row>
    <row r="17" spans="1:7">
      <c r="A17" s="152" t="s">
        <v>74</v>
      </c>
      <c r="B17" s="153"/>
      <c r="C17" s="153"/>
      <c r="D17" s="153"/>
      <c r="E17" s="153"/>
      <c r="F17" s="154"/>
      <c r="G17" s="33"/>
    </row>
    <row r="18" spans="1:7">
      <c r="A18" s="159" t="s">
        <v>84</v>
      </c>
      <c r="B18" s="160"/>
      <c r="C18" s="81"/>
      <c r="D18" s="81"/>
      <c r="E18" s="81"/>
      <c r="F18" s="81"/>
      <c r="G18" s="33"/>
    </row>
    <row r="19" spans="1:7" ht="51">
      <c r="A19" s="80" t="s">
        <v>92</v>
      </c>
      <c r="B19" s="80" t="s">
        <v>13</v>
      </c>
      <c r="C19" s="80" t="s">
        <v>93</v>
      </c>
      <c r="D19" s="80" t="s">
        <v>94</v>
      </c>
      <c r="E19" s="80"/>
      <c r="F19" s="59">
        <v>1393980.6</v>
      </c>
      <c r="G19" s="33"/>
    </row>
    <row r="20" spans="1:7">
      <c r="A20" s="159" t="s">
        <v>106</v>
      </c>
      <c r="B20" s="160"/>
      <c r="C20" s="57"/>
      <c r="D20" s="58"/>
      <c r="E20" s="8"/>
      <c r="F20" s="1"/>
      <c r="G20" s="33"/>
    </row>
    <row r="21" spans="1:7" ht="42.75" customHeight="1">
      <c r="A21" s="80" t="s">
        <v>107</v>
      </c>
      <c r="B21" s="80" t="s">
        <v>13</v>
      </c>
      <c r="C21" s="80" t="s">
        <v>108</v>
      </c>
      <c r="D21" s="102" t="s">
        <v>94</v>
      </c>
      <c r="E21" s="102"/>
      <c r="F21" s="103">
        <v>4192767.3</v>
      </c>
      <c r="G21" s="33"/>
    </row>
    <row r="22" spans="1:7">
      <c r="A22" s="159" t="s">
        <v>53</v>
      </c>
      <c r="B22" s="160"/>
      <c r="C22" s="62"/>
      <c r="D22" s="93"/>
      <c r="E22" s="93"/>
      <c r="F22" s="63"/>
      <c r="G22" s="33"/>
    </row>
    <row r="23" spans="1:7" ht="69" customHeight="1">
      <c r="A23" s="93" t="s">
        <v>109</v>
      </c>
      <c r="B23" s="93" t="s">
        <v>13</v>
      </c>
      <c r="C23" s="62" t="s">
        <v>110</v>
      </c>
      <c r="D23" s="101"/>
      <c r="E23" s="101"/>
      <c r="F23" s="103">
        <v>7134867.21</v>
      </c>
      <c r="G23" s="33"/>
    </row>
    <row r="24" spans="1:7">
      <c r="A24" s="159" t="s">
        <v>36</v>
      </c>
      <c r="B24" s="160"/>
      <c r="D24" s="101"/>
      <c r="E24" s="101"/>
      <c r="F24" s="103"/>
      <c r="G24" s="33"/>
    </row>
    <row r="25" spans="1:7" ht="25.5">
      <c r="A25" s="110" t="s">
        <v>121</v>
      </c>
      <c r="B25" s="110" t="s">
        <v>13</v>
      </c>
      <c r="C25" s="62" t="s">
        <v>120</v>
      </c>
      <c r="D25" s="101"/>
      <c r="E25" s="101"/>
      <c r="F25" s="103">
        <v>1463544.31</v>
      </c>
      <c r="G25" s="33"/>
    </row>
    <row r="26" spans="1:7">
      <c r="A26" s="159" t="s">
        <v>75</v>
      </c>
      <c r="B26" s="160"/>
      <c r="C26" s="62"/>
      <c r="D26" s="101"/>
      <c r="E26" s="101"/>
      <c r="F26" s="103"/>
      <c r="G26" s="33"/>
    </row>
    <row r="27" spans="1:7" ht="25.5">
      <c r="A27" s="111" t="s">
        <v>123</v>
      </c>
      <c r="B27" s="111"/>
      <c r="C27" s="62"/>
      <c r="D27" s="101"/>
      <c r="E27" s="101"/>
      <c r="F27" s="103">
        <v>1166959.53</v>
      </c>
      <c r="G27" s="33"/>
    </row>
    <row r="28" spans="1:7">
      <c r="A28" s="38" t="s">
        <v>19</v>
      </c>
      <c r="B28" s="38"/>
      <c r="C28" s="38"/>
      <c r="D28" s="101"/>
      <c r="E28" s="101"/>
      <c r="F28" s="103"/>
      <c r="G28" s="33"/>
    </row>
    <row r="29" spans="1:7" ht="38.25">
      <c r="A29" s="114" t="s">
        <v>112</v>
      </c>
      <c r="B29" s="114" t="s">
        <v>97</v>
      </c>
      <c r="C29" s="155" t="s">
        <v>111</v>
      </c>
      <c r="D29" s="157">
        <v>820</v>
      </c>
      <c r="E29" s="157">
        <v>240</v>
      </c>
      <c r="F29" s="115">
        <v>8450000</v>
      </c>
      <c r="G29" s="33"/>
    </row>
    <row r="30" spans="1:7" ht="38.25">
      <c r="A30" s="114" t="s">
        <v>143</v>
      </c>
      <c r="B30" s="114"/>
      <c r="C30" s="156"/>
      <c r="D30" s="158"/>
      <c r="E30" s="158"/>
      <c r="F30" s="35">
        <v>34769291.609999999</v>
      </c>
      <c r="G30" s="33"/>
    </row>
    <row r="31" spans="1:7" ht="51.75" customHeight="1">
      <c r="A31" s="114" t="s">
        <v>142</v>
      </c>
      <c r="B31" s="114" t="s">
        <v>141</v>
      </c>
      <c r="C31" s="5" t="s">
        <v>113</v>
      </c>
      <c r="D31" s="116"/>
      <c r="E31" s="116"/>
      <c r="F31" s="35">
        <v>1737402</v>
      </c>
      <c r="G31" s="33"/>
    </row>
    <row r="32" spans="1:7" ht="15" customHeight="1">
      <c r="A32" s="90"/>
      <c r="B32" s="104"/>
      <c r="C32" s="105" t="s">
        <v>95</v>
      </c>
      <c r="D32" s="91"/>
      <c r="E32" s="106"/>
      <c r="F32" s="107">
        <f>F31+F30+F29+F27+F25+F23+F21+F19</f>
        <v>60308812.560000002</v>
      </c>
      <c r="G32" s="33"/>
    </row>
    <row r="33" spans="1:7">
      <c r="A33" s="91"/>
      <c r="B33" s="91"/>
      <c r="C33" s="86" t="s">
        <v>114</v>
      </c>
      <c r="D33" s="91"/>
      <c r="E33" s="106">
        <f>E29</f>
        <v>240</v>
      </c>
      <c r="F33" s="107">
        <f>F32</f>
        <v>60308812.560000002</v>
      </c>
      <c r="G33" s="33"/>
    </row>
    <row r="34" spans="1:7">
      <c r="A34" s="108"/>
      <c r="B34" s="78"/>
      <c r="C34" s="56" t="s">
        <v>175</v>
      </c>
      <c r="D34" s="108"/>
      <c r="E34" s="209">
        <f>E33+E10</f>
        <v>640</v>
      </c>
      <c r="F34" s="109">
        <f>F33+F15</f>
        <v>123580459.56</v>
      </c>
      <c r="G34" s="22"/>
    </row>
    <row r="35" spans="1:7">
      <c r="A35" s="117"/>
      <c r="B35" s="48"/>
      <c r="C35" s="118"/>
      <c r="D35" s="117"/>
      <c r="E35" s="117"/>
      <c r="F35" s="119"/>
      <c r="G35" s="22"/>
    </row>
    <row r="36" spans="1:7" ht="12.75" customHeight="1">
      <c r="B36" s="39"/>
      <c r="C36" s="40"/>
      <c r="D36" s="41"/>
      <c r="E36" s="162"/>
      <c r="F36" s="162"/>
      <c r="G36" s="42"/>
    </row>
    <row r="37" spans="1:7">
      <c r="G37" s="22"/>
    </row>
    <row r="38" spans="1:7">
      <c r="G38" s="22"/>
    </row>
    <row r="39" spans="1:7">
      <c r="G39" s="22"/>
    </row>
    <row r="40" spans="1:7">
      <c r="G40" s="22"/>
    </row>
    <row r="41" spans="1:7">
      <c r="G41" s="22"/>
    </row>
    <row r="42" spans="1:7">
      <c r="G42" s="22"/>
    </row>
    <row r="43" spans="1:7">
      <c r="G43" s="22"/>
    </row>
    <row r="44" spans="1:7">
      <c r="G44" s="22"/>
    </row>
    <row r="45" spans="1:7">
      <c r="G45" s="22"/>
    </row>
    <row r="46" spans="1:7">
      <c r="G46" s="22"/>
    </row>
    <row r="47" spans="1:7">
      <c r="G47" s="22"/>
    </row>
    <row r="48" spans="1:7">
      <c r="G48" s="22"/>
    </row>
    <row r="49" spans="7:7">
      <c r="G49" s="22"/>
    </row>
    <row r="50" spans="7:7">
      <c r="G50" s="22"/>
    </row>
    <row r="51" spans="7:7">
      <c r="G51" s="22"/>
    </row>
    <row r="52" spans="7:7">
      <c r="G52" s="22"/>
    </row>
    <row r="53" spans="7:7">
      <c r="G53" s="22"/>
    </row>
    <row r="54" spans="7:7">
      <c r="G54" s="22"/>
    </row>
    <row r="55" spans="7:7">
      <c r="G55" s="22"/>
    </row>
    <row r="56" spans="7:7">
      <c r="G56" s="22"/>
    </row>
    <row r="57" spans="7:7">
      <c r="G57" s="22"/>
    </row>
    <row r="58" spans="7:7">
      <c r="G58" s="22"/>
    </row>
    <row r="59" spans="7:7">
      <c r="G59" s="22"/>
    </row>
    <row r="60" spans="7:7">
      <c r="G60" s="22"/>
    </row>
    <row r="61" spans="7:7">
      <c r="G61" s="22"/>
    </row>
    <row r="62" spans="7:7">
      <c r="G62" s="22"/>
    </row>
    <row r="63" spans="7:7">
      <c r="G63" s="22"/>
    </row>
    <row r="64" spans="7:7">
      <c r="G64" s="22"/>
    </row>
    <row r="65" spans="7:7">
      <c r="G65" s="22"/>
    </row>
    <row r="66" spans="7:7">
      <c r="G66" s="22"/>
    </row>
    <row r="67" spans="7:7">
      <c r="G67" s="22"/>
    </row>
    <row r="68" spans="7:7">
      <c r="G68" s="22"/>
    </row>
    <row r="69" spans="7:7">
      <c r="G69" s="22"/>
    </row>
    <row r="70" spans="7:7">
      <c r="G70" s="22"/>
    </row>
    <row r="71" spans="7:7">
      <c r="G71" s="22"/>
    </row>
    <row r="72" spans="7:7">
      <c r="G72" s="22"/>
    </row>
    <row r="73" spans="7:7">
      <c r="G73" s="22"/>
    </row>
    <row r="74" spans="7:7">
      <c r="G74" s="22"/>
    </row>
    <row r="75" spans="7:7">
      <c r="G75" s="22"/>
    </row>
    <row r="89" spans="7:7">
      <c r="G89" s="61"/>
    </row>
    <row r="90" spans="7:7">
      <c r="G90" s="61"/>
    </row>
    <row r="93" spans="7:7">
      <c r="G93" s="61"/>
    </row>
    <row r="122" spans="7:7">
      <c r="G122" s="25"/>
    </row>
    <row r="123" spans="7:7">
      <c r="G123" s="26"/>
    </row>
    <row r="124" spans="7:7">
      <c r="G124" s="25"/>
    </row>
    <row r="138" spans="7:7">
      <c r="G138" s="22"/>
    </row>
    <row r="139" spans="7:7">
      <c r="G139" s="22"/>
    </row>
    <row r="140" spans="7:7">
      <c r="G140" s="22"/>
    </row>
    <row r="141" spans="7:7">
      <c r="G141" s="22"/>
    </row>
    <row r="142" spans="7:7">
      <c r="G142" s="22"/>
    </row>
    <row r="143" spans="7:7">
      <c r="G143" s="22"/>
    </row>
    <row r="144" spans="7:7">
      <c r="G144" s="22"/>
    </row>
    <row r="145" spans="7:7">
      <c r="G145" s="22"/>
    </row>
    <row r="146" spans="7:7">
      <c r="G146" s="22"/>
    </row>
    <row r="147" spans="7:7">
      <c r="G147" s="22"/>
    </row>
    <row r="148" spans="7:7">
      <c r="G148" s="22"/>
    </row>
    <row r="149" spans="7:7">
      <c r="G149" s="22"/>
    </row>
    <row r="150" spans="7:7">
      <c r="G150" s="22"/>
    </row>
    <row r="151" spans="7:7">
      <c r="G151" s="22"/>
    </row>
    <row r="152" spans="7:7">
      <c r="G152" s="22"/>
    </row>
    <row r="153" spans="7:7">
      <c r="G153" s="22"/>
    </row>
    <row r="154" spans="7:7">
      <c r="G154" s="22"/>
    </row>
    <row r="155" spans="7:7">
      <c r="G155" s="22"/>
    </row>
    <row r="156" spans="7:7">
      <c r="G156" s="22"/>
    </row>
    <row r="157" spans="7:7">
      <c r="G157" s="22"/>
    </row>
    <row r="158" spans="7:7">
      <c r="G158" s="22"/>
    </row>
    <row r="159" spans="7:7">
      <c r="G159" s="22"/>
    </row>
    <row r="160" spans="7:7">
      <c r="G160" s="22"/>
    </row>
    <row r="161" spans="7:7">
      <c r="G161" s="22"/>
    </row>
    <row r="162" spans="7:7">
      <c r="G162" s="22"/>
    </row>
    <row r="163" spans="7:7">
      <c r="G163" s="22"/>
    </row>
    <row r="164" spans="7:7">
      <c r="G164" s="22"/>
    </row>
    <row r="165" spans="7:7">
      <c r="G165" s="22"/>
    </row>
    <row r="166" spans="7:7">
      <c r="G166" s="22"/>
    </row>
    <row r="167" spans="7:7">
      <c r="G167" s="22"/>
    </row>
    <row r="168" spans="7:7">
      <c r="G168" s="22"/>
    </row>
    <row r="169" spans="7:7">
      <c r="G169" s="22"/>
    </row>
    <row r="170" spans="7:7">
      <c r="G170" s="22"/>
    </row>
    <row r="171" spans="7:7">
      <c r="G171" s="22"/>
    </row>
    <row r="172" spans="7:7">
      <c r="G172" s="22"/>
    </row>
    <row r="173" spans="7:7">
      <c r="G173" s="22"/>
    </row>
    <row r="174" spans="7:7">
      <c r="G174" s="22"/>
    </row>
    <row r="175" spans="7:7">
      <c r="G175" s="22"/>
    </row>
    <row r="176" spans="7:7">
      <c r="G176" s="22"/>
    </row>
    <row r="177" spans="7:7">
      <c r="G177" s="22"/>
    </row>
    <row r="178" spans="7:7">
      <c r="G178" s="22"/>
    </row>
    <row r="179" spans="7:7">
      <c r="G179" s="22"/>
    </row>
    <row r="180" spans="7:7">
      <c r="G180" s="22"/>
    </row>
    <row r="181" spans="7:7">
      <c r="G181" s="22"/>
    </row>
    <row r="182" spans="7:7">
      <c r="G182" s="22"/>
    </row>
    <row r="183" spans="7:7">
      <c r="G183" s="22"/>
    </row>
    <row r="184" spans="7:7">
      <c r="G184" s="22"/>
    </row>
    <row r="185" spans="7:7">
      <c r="G185" s="22"/>
    </row>
    <row r="195" spans="7:7">
      <c r="G195" s="25"/>
    </row>
    <row r="206" spans="7:7">
      <c r="G206" s="37"/>
    </row>
    <row r="209" spans="7:7">
      <c r="G209" s="61"/>
    </row>
    <row r="213" spans="7:7">
      <c r="G213" s="161"/>
    </row>
    <row r="214" spans="7:7">
      <c r="G214" s="161"/>
    </row>
    <row r="215" spans="7:7">
      <c r="G215" s="161"/>
    </row>
    <row r="216" spans="7:7">
      <c r="G216" s="161"/>
    </row>
    <row r="217" spans="7:7">
      <c r="G217" s="161"/>
    </row>
    <row r="218" spans="7:7">
      <c r="G218" s="161"/>
    </row>
    <row r="219" spans="7:7">
      <c r="G219" s="161"/>
    </row>
    <row r="247" spans="7:7">
      <c r="G247" s="26"/>
    </row>
    <row r="261" spans="7:7">
      <c r="G261" s="22"/>
    </row>
    <row r="262" spans="7:7">
      <c r="G262" s="22"/>
    </row>
    <row r="263" spans="7:7">
      <c r="G263" s="22"/>
    </row>
    <row r="264" spans="7:7">
      <c r="G264" s="22"/>
    </row>
    <row r="265" spans="7:7">
      <c r="G265" s="22"/>
    </row>
    <row r="266" spans="7:7">
      <c r="G266" s="22"/>
    </row>
    <row r="267" spans="7:7">
      <c r="G267" s="22"/>
    </row>
    <row r="268" spans="7:7">
      <c r="G268" s="22"/>
    </row>
    <row r="269" spans="7:7">
      <c r="G269" s="22"/>
    </row>
    <row r="270" spans="7:7">
      <c r="G270" s="22"/>
    </row>
    <row r="271" spans="7:7">
      <c r="G271" s="22"/>
    </row>
    <row r="272" spans="7:7">
      <c r="G272" s="22"/>
    </row>
    <row r="273" spans="7:7">
      <c r="G273" s="22"/>
    </row>
    <row r="274" spans="7:7">
      <c r="G274" s="22"/>
    </row>
    <row r="275" spans="7:7">
      <c r="G275" s="22"/>
    </row>
    <row r="276" spans="7:7">
      <c r="G276" s="22"/>
    </row>
    <row r="291" spans="7:7">
      <c r="G291" s="27"/>
    </row>
    <row r="292" spans="7:7">
      <c r="G292" s="27"/>
    </row>
    <row r="293" spans="7:7">
      <c r="G293" s="27"/>
    </row>
    <row r="294" spans="7:7">
      <c r="G294" s="27"/>
    </row>
    <row r="295" spans="7:7">
      <c r="G295" s="27"/>
    </row>
    <row r="296" spans="7:7">
      <c r="G296" s="27"/>
    </row>
    <row r="297" spans="7:7">
      <c r="G297" s="27"/>
    </row>
    <row r="298" spans="7:7">
      <c r="G298" s="27"/>
    </row>
    <row r="299" spans="7:7">
      <c r="G299" s="27"/>
    </row>
    <row r="300" spans="7:7">
      <c r="G300" s="27"/>
    </row>
    <row r="301" spans="7:7">
      <c r="G301" s="25"/>
    </row>
    <row r="306" spans="7:7">
      <c r="G306" s="9"/>
    </row>
    <row r="307" spans="7:7">
      <c r="G307" s="9"/>
    </row>
    <row r="308" spans="7:7">
      <c r="G308" s="9"/>
    </row>
    <row r="310" spans="7:7">
      <c r="G310" s="28"/>
    </row>
    <row r="311" spans="7:7">
      <c r="G311" s="22"/>
    </row>
    <row r="312" spans="7:7">
      <c r="G312" s="22"/>
    </row>
    <row r="313" spans="7:7">
      <c r="G313" s="22"/>
    </row>
    <row r="314" spans="7:7">
      <c r="G314" s="22"/>
    </row>
    <row r="315" spans="7:7">
      <c r="G315" s="22"/>
    </row>
    <row r="316" spans="7:7">
      <c r="G316" s="22"/>
    </row>
    <row r="317" spans="7:7">
      <c r="G317" s="22"/>
    </row>
    <row r="318" spans="7:7">
      <c r="G318" s="22"/>
    </row>
    <row r="319" spans="7:7">
      <c r="G319" s="22"/>
    </row>
    <row r="320" spans="7:7">
      <c r="G320" s="22"/>
    </row>
    <row r="321" spans="7:7">
      <c r="G321" s="22"/>
    </row>
    <row r="322" spans="7:7">
      <c r="G322" s="22"/>
    </row>
    <row r="323" spans="7:7">
      <c r="G323" s="22"/>
    </row>
    <row r="324" spans="7:7">
      <c r="G324" s="22"/>
    </row>
    <row r="325" spans="7:7">
      <c r="G325" s="22"/>
    </row>
    <row r="326" spans="7:7">
      <c r="G326" s="22"/>
    </row>
    <row r="332" spans="7:7">
      <c r="G332" s="26"/>
    </row>
    <row r="346" spans="7:7">
      <c r="G346" s="22"/>
    </row>
    <row r="347" spans="7:7">
      <c r="G347" s="22"/>
    </row>
    <row r="348" spans="7:7">
      <c r="G348" s="22"/>
    </row>
    <row r="349" spans="7:7">
      <c r="G349" s="22"/>
    </row>
    <row r="350" spans="7:7">
      <c r="G350" s="22"/>
    </row>
    <row r="351" spans="7:7">
      <c r="G351" s="22"/>
    </row>
    <row r="352" spans="7:7">
      <c r="G352" s="22"/>
    </row>
    <row r="353" spans="7:7">
      <c r="G353" s="22"/>
    </row>
    <row r="354" spans="7:7">
      <c r="G354" s="22"/>
    </row>
    <row r="355" spans="7:7">
      <c r="G355" s="22"/>
    </row>
    <row r="356" spans="7:7">
      <c r="G356" s="22"/>
    </row>
    <row r="357" spans="7:7">
      <c r="G357" s="22"/>
    </row>
    <row r="358" spans="7:7">
      <c r="G358" s="22"/>
    </row>
    <row r="359" spans="7:7">
      <c r="G359" s="22"/>
    </row>
    <row r="360" spans="7:7">
      <c r="G360" s="22"/>
    </row>
    <row r="361" spans="7:7">
      <c r="G361" s="22"/>
    </row>
    <row r="373" spans="7:7">
      <c r="G373" s="25"/>
    </row>
    <row r="375" spans="7:7">
      <c r="G375" s="9"/>
    </row>
    <row r="377" spans="7:7">
      <c r="G377" s="29"/>
    </row>
    <row r="378" spans="7:7">
      <c r="G378" s="30"/>
    </row>
    <row r="383" spans="7:7">
      <c r="G383" s="26"/>
    </row>
    <row r="384" spans="7:7">
      <c r="G384" s="26"/>
    </row>
    <row r="385" spans="7:7">
      <c r="G385" s="26"/>
    </row>
    <row r="411" spans="7:7">
      <c r="G411" s="31"/>
    </row>
  </sheetData>
  <mergeCells count="18">
    <mergeCell ref="G213:G219"/>
    <mergeCell ref="A18:B18"/>
    <mergeCell ref="A8:B8"/>
    <mergeCell ref="E36:F36"/>
    <mergeCell ref="A11:F11"/>
    <mergeCell ref="A12:B12"/>
    <mergeCell ref="A24:B24"/>
    <mergeCell ref="A1:F1"/>
    <mergeCell ref="A2:F2"/>
    <mergeCell ref="A3:F3"/>
    <mergeCell ref="A7:F7"/>
    <mergeCell ref="C29:C30"/>
    <mergeCell ref="D29:D30"/>
    <mergeCell ref="E29:E30"/>
    <mergeCell ref="A20:B20"/>
    <mergeCell ref="A22:B22"/>
    <mergeCell ref="A17:F17"/>
    <mergeCell ref="A26:B26"/>
  </mergeCells>
  <pageMargins left="0" right="0" top="0" bottom="0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opLeftCell="A7" workbookViewId="0">
      <selection activeCell="E23" sqref="E23"/>
    </sheetView>
  </sheetViews>
  <sheetFormatPr defaultColWidth="8.85546875" defaultRowHeight="12.75"/>
  <cols>
    <col min="1" max="1" width="10" style="9" customWidth="1"/>
    <col min="2" max="2" width="15.85546875" style="2" customWidth="1"/>
    <col min="3" max="3" width="29.7109375" style="10" customWidth="1"/>
    <col min="4" max="4" width="8.5703125" style="21" customWidth="1"/>
    <col min="5" max="5" width="11.42578125" style="11" customWidth="1"/>
    <col min="6" max="6" width="14.28515625" style="15" customWidth="1"/>
    <col min="7" max="7" width="15" style="6" customWidth="1"/>
    <col min="8" max="8" width="8.85546875" style="6"/>
    <col min="9" max="9" width="18.7109375" style="6" customWidth="1"/>
    <col min="10" max="16384" width="8.85546875" style="6"/>
  </cols>
  <sheetData>
    <row r="1" spans="1:7">
      <c r="A1" s="150" t="s">
        <v>0</v>
      </c>
      <c r="B1" s="150"/>
      <c r="C1" s="150"/>
      <c r="D1" s="150"/>
      <c r="E1" s="150"/>
      <c r="F1" s="150"/>
    </row>
    <row r="2" spans="1:7">
      <c r="A2" s="151" t="s">
        <v>17</v>
      </c>
      <c r="B2" s="151"/>
      <c r="C2" s="151"/>
      <c r="D2" s="151"/>
      <c r="E2" s="151"/>
      <c r="F2" s="151"/>
    </row>
    <row r="3" spans="1:7" ht="13.5" thickBot="1">
      <c r="A3" s="151" t="s">
        <v>9</v>
      </c>
      <c r="B3" s="151"/>
      <c r="C3" s="151"/>
      <c r="D3" s="151"/>
      <c r="E3" s="151"/>
      <c r="F3" s="151"/>
    </row>
    <row r="4" spans="1:7" ht="39" thickBot="1">
      <c r="A4" s="70" t="s">
        <v>1</v>
      </c>
      <c r="B4" s="71" t="s">
        <v>4</v>
      </c>
      <c r="C4" s="71" t="s">
        <v>2</v>
      </c>
      <c r="D4" s="72" t="s">
        <v>3</v>
      </c>
      <c r="E4" s="73" t="s">
        <v>12</v>
      </c>
      <c r="F4" s="74" t="s">
        <v>11</v>
      </c>
    </row>
    <row r="5" spans="1:7">
      <c r="A5" s="167" t="s">
        <v>14</v>
      </c>
      <c r="B5" s="168"/>
      <c r="C5" s="66"/>
      <c r="D5" s="67"/>
      <c r="E5" s="68"/>
      <c r="F5" s="69"/>
    </row>
    <row r="6" spans="1:7" ht="51" customHeight="1">
      <c r="A6" s="76"/>
      <c r="B6" s="77"/>
      <c r="C6" s="7" t="s">
        <v>174</v>
      </c>
      <c r="D6" s="8"/>
      <c r="E6" s="4"/>
      <c r="F6" s="64"/>
    </row>
    <row r="7" spans="1:7" ht="12.75" customHeight="1">
      <c r="A7" s="163" t="s">
        <v>171</v>
      </c>
      <c r="B7" s="153"/>
      <c r="C7" s="153"/>
      <c r="D7" s="153"/>
      <c r="E7" s="153"/>
      <c r="F7" s="164"/>
    </row>
    <row r="8" spans="1:7">
      <c r="A8" s="179" t="s">
        <v>19</v>
      </c>
      <c r="B8" s="180"/>
      <c r="C8" s="181"/>
      <c r="D8" s="48"/>
      <c r="E8" s="48"/>
      <c r="F8" s="49"/>
    </row>
    <row r="9" spans="1:7" ht="42" customHeight="1">
      <c r="A9" s="146"/>
      <c r="B9" s="80" t="s">
        <v>172</v>
      </c>
      <c r="C9" s="80" t="s">
        <v>170</v>
      </c>
      <c r="D9" s="125">
        <v>200</v>
      </c>
      <c r="E9" s="125">
        <v>687</v>
      </c>
      <c r="F9" s="50">
        <v>22120000</v>
      </c>
      <c r="G9" s="18"/>
    </row>
    <row r="10" spans="1:7">
      <c r="A10" s="147" t="s">
        <v>38</v>
      </c>
      <c r="B10" s="147"/>
      <c r="C10" s="147"/>
      <c r="D10" s="147"/>
      <c r="E10" s="148">
        <f>E9</f>
        <v>687</v>
      </c>
      <c r="F10" s="47">
        <f>F9+F8</f>
        <v>22120000</v>
      </c>
      <c r="G10" s="18"/>
    </row>
    <row r="11" spans="1:7" ht="15" customHeight="1">
      <c r="A11" s="153" t="s">
        <v>27</v>
      </c>
      <c r="B11" s="153"/>
      <c r="C11" s="153"/>
      <c r="D11" s="153"/>
      <c r="E11" s="153"/>
      <c r="F11" s="164"/>
      <c r="G11" s="18"/>
    </row>
    <row r="12" spans="1:7" ht="15" customHeight="1">
      <c r="A12" s="179" t="s">
        <v>19</v>
      </c>
      <c r="B12" s="180"/>
      <c r="C12" s="181"/>
      <c r="D12" s="122"/>
      <c r="E12" s="122"/>
      <c r="F12" s="127"/>
      <c r="G12" s="18"/>
    </row>
    <row r="13" spans="1:7" ht="60" customHeight="1">
      <c r="A13" s="145"/>
      <c r="B13" s="120" t="s">
        <v>166</v>
      </c>
      <c r="C13" s="177" t="s">
        <v>169</v>
      </c>
      <c r="D13" s="75">
        <v>159</v>
      </c>
      <c r="E13" s="75">
        <v>42</v>
      </c>
      <c r="F13" s="50">
        <v>4598943</v>
      </c>
      <c r="G13" s="18"/>
    </row>
    <row r="14" spans="1:7" ht="60" customHeight="1">
      <c r="A14" s="120" t="s">
        <v>167</v>
      </c>
      <c r="B14" s="120"/>
      <c r="C14" s="178"/>
      <c r="D14" s="75">
        <v>219</v>
      </c>
      <c r="E14" s="75">
        <v>120.1</v>
      </c>
      <c r="F14" s="50">
        <v>1513994.56</v>
      </c>
      <c r="G14" s="18"/>
    </row>
    <row r="15" spans="1:7">
      <c r="A15" s="147" t="s">
        <v>168</v>
      </c>
      <c r="B15" s="147"/>
      <c r="C15" s="147"/>
      <c r="D15" s="147"/>
      <c r="E15" s="149">
        <f>E14+E13</f>
        <v>162.1</v>
      </c>
      <c r="F15" s="47">
        <f>F14+F13</f>
        <v>6112937.5600000005</v>
      </c>
    </row>
    <row r="16" spans="1:7">
      <c r="A16" s="175" t="s">
        <v>173</v>
      </c>
      <c r="B16" s="176"/>
      <c r="C16" s="147"/>
      <c r="D16" s="147"/>
      <c r="E16" s="149">
        <f>E15+E10</f>
        <v>849.1</v>
      </c>
      <c r="F16" s="47">
        <f>F15+F10</f>
        <v>28232937.560000002</v>
      </c>
    </row>
    <row r="17" spans="1:6" ht="51">
      <c r="A17" s="76"/>
      <c r="B17" s="81"/>
      <c r="C17" s="7" t="s">
        <v>160</v>
      </c>
      <c r="D17" s="8"/>
      <c r="E17" s="4"/>
      <c r="F17" s="64"/>
    </row>
    <row r="18" spans="1:6">
      <c r="A18" s="169" t="s">
        <v>161</v>
      </c>
      <c r="B18" s="170"/>
      <c r="C18" s="170"/>
      <c r="D18" s="170"/>
      <c r="E18" s="170"/>
      <c r="F18" s="171"/>
    </row>
    <row r="19" spans="1:6">
      <c r="A19" s="43" t="s">
        <v>162</v>
      </c>
      <c r="B19" s="36"/>
      <c r="C19" s="19"/>
      <c r="D19" s="19"/>
      <c r="E19" s="19"/>
      <c r="F19" s="44"/>
    </row>
    <row r="20" spans="1:6" ht="51">
      <c r="A20" s="45"/>
      <c r="B20" s="37" t="s">
        <v>163</v>
      </c>
      <c r="C20" s="5" t="s">
        <v>160</v>
      </c>
      <c r="D20" s="16" t="s">
        <v>8</v>
      </c>
      <c r="E20" s="34">
        <v>1</v>
      </c>
      <c r="F20" s="46">
        <v>5650000</v>
      </c>
    </row>
    <row r="21" spans="1:6">
      <c r="A21" s="172" t="s">
        <v>164</v>
      </c>
      <c r="B21" s="173"/>
      <c r="C21" s="173"/>
      <c r="D21" s="173"/>
      <c r="E21" s="174"/>
      <c r="F21" s="47">
        <f>F20</f>
        <v>5650000</v>
      </c>
    </row>
    <row r="22" spans="1:6" ht="13.5" thickBot="1">
      <c r="A22" s="165" t="s">
        <v>165</v>
      </c>
      <c r="B22" s="166"/>
      <c r="C22" s="166"/>
      <c r="D22" s="166"/>
      <c r="E22" s="65">
        <f>E16</f>
        <v>849.1</v>
      </c>
      <c r="F22" s="51">
        <f>F21+F16</f>
        <v>33882937.560000002</v>
      </c>
    </row>
    <row r="23" spans="1:6">
      <c r="A23" s="82"/>
      <c r="B23" s="82"/>
      <c r="C23" s="82"/>
      <c r="D23" s="82"/>
      <c r="E23" s="83"/>
      <c r="F23" s="84"/>
    </row>
    <row r="24" spans="1:6">
      <c r="A24" s="82"/>
      <c r="B24" s="82"/>
      <c r="C24" s="82"/>
      <c r="D24" s="82"/>
      <c r="E24" s="83"/>
      <c r="F24" s="84"/>
    </row>
    <row r="25" spans="1:6">
      <c r="A25" s="82"/>
      <c r="B25" s="82"/>
      <c r="C25" s="82"/>
      <c r="D25" s="82"/>
      <c r="E25" s="83"/>
      <c r="F25" s="84"/>
    </row>
    <row r="26" spans="1:6">
      <c r="A26" s="82"/>
      <c r="B26" s="82"/>
      <c r="C26" s="82"/>
      <c r="D26" s="82"/>
      <c r="E26" s="83"/>
      <c r="F26" s="84"/>
    </row>
    <row r="28" spans="1:6" ht="12.75" customHeight="1">
      <c r="A28" s="39"/>
      <c r="B28" s="40"/>
      <c r="C28" s="41"/>
      <c r="D28" s="162"/>
      <c r="E28" s="162"/>
      <c r="F28" s="42"/>
    </row>
  </sheetData>
  <mergeCells count="14">
    <mergeCell ref="D28:E28"/>
    <mergeCell ref="A1:F1"/>
    <mergeCell ref="A2:F2"/>
    <mergeCell ref="A3:F3"/>
    <mergeCell ref="A7:F7"/>
    <mergeCell ref="A22:D22"/>
    <mergeCell ref="A5:B5"/>
    <mergeCell ref="A18:F18"/>
    <mergeCell ref="A21:E21"/>
    <mergeCell ref="A16:B16"/>
    <mergeCell ref="A11:F11"/>
    <mergeCell ref="C13:C14"/>
    <mergeCell ref="A8:C8"/>
    <mergeCell ref="A12:C12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7"/>
  <sheetViews>
    <sheetView tabSelected="1" workbookViewId="0">
      <selection activeCell="A127" sqref="A127:E127"/>
    </sheetView>
  </sheetViews>
  <sheetFormatPr defaultColWidth="8.85546875" defaultRowHeight="12.75"/>
  <cols>
    <col min="1" max="1" width="10" style="9" customWidth="1"/>
    <col min="2" max="2" width="15.85546875" style="2" customWidth="1"/>
    <col min="3" max="3" width="29.7109375" style="10" customWidth="1"/>
    <col min="4" max="4" width="8.5703125" style="21" customWidth="1"/>
    <col min="5" max="5" width="11.42578125" style="11" customWidth="1"/>
    <col min="6" max="6" width="14.28515625" style="15" customWidth="1"/>
    <col min="7" max="7" width="15" style="6" customWidth="1"/>
    <col min="8" max="8" width="8.85546875" style="6"/>
    <col min="9" max="9" width="18.7109375" style="6" customWidth="1"/>
    <col min="10" max="16384" width="8.85546875" style="6"/>
  </cols>
  <sheetData>
    <row r="1" spans="1:6">
      <c r="A1" s="150" t="s">
        <v>0</v>
      </c>
      <c r="B1" s="150"/>
      <c r="C1" s="150"/>
      <c r="D1" s="150"/>
      <c r="E1" s="150"/>
      <c r="F1" s="150"/>
    </row>
    <row r="2" spans="1:6">
      <c r="A2" s="151" t="s">
        <v>17</v>
      </c>
      <c r="B2" s="151"/>
      <c r="C2" s="151"/>
      <c r="D2" s="151"/>
      <c r="E2" s="151"/>
      <c r="F2" s="151"/>
    </row>
    <row r="3" spans="1:6">
      <c r="A3" s="151" t="s">
        <v>10</v>
      </c>
      <c r="B3" s="151"/>
      <c r="C3" s="151"/>
      <c r="D3" s="151"/>
      <c r="E3" s="151"/>
      <c r="F3" s="151"/>
    </row>
    <row r="4" spans="1:6" ht="38.25">
      <c r="A4" s="128" t="s">
        <v>1</v>
      </c>
      <c r="B4" s="81" t="s">
        <v>4</v>
      </c>
      <c r="C4" s="81" t="s">
        <v>2</v>
      </c>
      <c r="D4" s="8" t="s">
        <v>3</v>
      </c>
      <c r="E4" s="4" t="s">
        <v>12</v>
      </c>
      <c r="F4" s="14" t="s">
        <v>11</v>
      </c>
    </row>
    <row r="5" spans="1:6">
      <c r="A5" s="128"/>
      <c r="B5" s="81"/>
      <c r="C5" s="81" t="s">
        <v>16</v>
      </c>
      <c r="D5" s="8"/>
      <c r="E5" s="4"/>
      <c r="F5" s="14"/>
    </row>
    <row r="6" spans="1:6" ht="76.5">
      <c r="A6" s="128"/>
      <c r="B6" s="81"/>
      <c r="C6" s="7" t="s">
        <v>151</v>
      </c>
      <c r="D6" s="8"/>
      <c r="E6" s="4"/>
      <c r="F6" s="14"/>
    </row>
    <row r="7" spans="1:6">
      <c r="A7" s="152" t="s">
        <v>18</v>
      </c>
      <c r="B7" s="153"/>
      <c r="C7" s="153"/>
      <c r="D7" s="153"/>
      <c r="E7" s="153"/>
      <c r="F7" s="154"/>
    </row>
    <row r="8" spans="1:6">
      <c r="A8" s="179" t="s">
        <v>19</v>
      </c>
      <c r="B8" s="180"/>
      <c r="C8" s="181"/>
      <c r="D8" s="75"/>
      <c r="E8" s="75"/>
      <c r="F8" s="35"/>
    </row>
    <row r="9" spans="1:6" ht="18.75" customHeight="1">
      <c r="A9" s="155" t="s">
        <v>20</v>
      </c>
      <c r="B9" s="155" t="s">
        <v>21</v>
      </c>
      <c r="C9" s="155" t="s">
        <v>24</v>
      </c>
      <c r="D9" s="75">
        <v>219</v>
      </c>
      <c r="E9" s="75">
        <f>400+60</f>
        <v>460</v>
      </c>
      <c r="F9" s="204">
        <v>25000000</v>
      </c>
    </row>
    <row r="10" spans="1:6">
      <c r="A10" s="183"/>
      <c r="B10" s="183"/>
      <c r="C10" s="183"/>
      <c r="D10" s="75">
        <v>159</v>
      </c>
      <c r="E10" s="75">
        <f>25+25</f>
        <v>50</v>
      </c>
      <c r="F10" s="205"/>
    </row>
    <row r="11" spans="1:6">
      <c r="A11" s="183"/>
      <c r="B11" s="183"/>
      <c r="C11" s="183"/>
      <c r="D11" s="75">
        <v>114</v>
      </c>
      <c r="E11" s="75">
        <f>210+30+120+60</f>
        <v>420</v>
      </c>
      <c r="F11" s="205"/>
    </row>
    <row r="12" spans="1:6">
      <c r="A12" s="156"/>
      <c r="B12" s="156"/>
      <c r="C12" s="183"/>
      <c r="D12" s="75">
        <v>89</v>
      </c>
      <c r="E12" s="75">
        <v>1290</v>
      </c>
      <c r="F12" s="206"/>
    </row>
    <row r="13" spans="1:6" ht="38.25">
      <c r="A13" s="5" t="s">
        <v>137</v>
      </c>
      <c r="B13" s="5"/>
      <c r="C13" s="156"/>
      <c r="D13" s="75"/>
      <c r="E13" s="75"/>
      <c r="F13" s="35">
        <v>12759686.470000001</v>
      </c>
    </row>
    <row r="14" spans="1:6">
      <c r="A14" s="5"/>
      <c r="B14" s="5"/>
      <c r="C14" s="81" t="s">
        <v>22</v>
      </c>
      <c r="D14" s="75"/>
      <c r="E14" s="128">
        <f>SUM(E9:E13)</f>
        <v>2220</v>
      </c>
      <c r="F14" s="88">
        <f>SUM(F9:F13)</f>
        <v>37759686.469999999</v>
      </c>
    </row>
    <row r="15" spans="1:6">
      <c r="A15" s="152" t="s">
        <v>27</v>
      </c>
      <c r="B15" s="153"/>
      <c r="C15" s="153"/>
      <c r="D15" s="153"/>
      <c r="E15" s="153"/>
      <c r="F15" s="154"/>
    </row>
    <row r="16" spans="1:6">
      <c r="A16" s="179" t="s">
        <v>19</v>
      </c>
      <c r="B16" s="180"/>
      <c r="C16" s="181"/>
      <c r="D16" s="81"/>
      <c r="E16" s="81"/>
      <c r="F16" s="81"/>
    </row>
    <row r="17" spans="1:8" ht="14.25" customHeight="1">
      <c r="A17" s="155" t="s">
        <v>29</v>
      </c>
      <c r="B17" s="155" t="s">
        <v>26</v>
      </c>
      <c r="C17" s="177" t="s">
        <v>25</v>
      </c>
      <c r="D17" s="75">
        <v>219</v>
      </c>
      <c r="E17" s="75">
        <v>56</v>
      </c>
      <c r="F17" s="35">
        <v>3248343</v>
      </c>
    </row>
    <row r="18" spans="1:8">
      <c r="A18" s="183"/>
      <c r="B18" s="183"/>
      <c r="C18" s="182"/>
      <c r="D18" s="75">
        <v>159</v>
      </c>
      <c r="E18" s="75">
        <v>46</v>
      </c>
      <c r="F18" s="35"/>
    </row>
    <row r="19" spans="1:8">
      <c r="A19" s="183"/>
      <c r="B19" s="183"/>
      <c r="C19" s="182"/>
      <c r="D19" s="75">
        <v>114</v>
      </c>
      <c r="E19" s="75">
        <v>124.97</v>
      </c>
      <c r="F19" s="35"/>
    </row>
    <row r="20" spans="1:8">
      <c r="A20" s="156"/>
      <c r="B20" s="156"/>
      <c r="C20" s="182"/>
      <c r="D20" s="75">
        <v>89</v>
      </c>
      <c r="E20" s="75">
        <v>18.399999999999999</v>
      </c>
      <c r="F20" s="35"/>
    </row>
    <row r="21" spans="1:8" ht="38.25">
      <c r="A21" s="5" t="s">
        <v>136</v>
      </c>
      <c r="B21" s="5"/>
      <c r="C21" s="178"/>
      <c r="D21" s="75"/>
      <c r="E21" s="75"/>
      <c r="F21" s="35">
        <v>2949822.72</v>
      </c>
    </row>
    <row r="22" spans="1:8">
      <c r="A22" s="5"/>
      <c r="B22" s="5"/>
      <c r="C22" s="7" t="s">
        <v>28</v>
      </c>
      <c r="D22" s="128"/>
      <c r="E22" s="128">
        <f>SUM(E17:E21)</f>
        <v>245.37</v>
      </c>
      <c r="F22" s="88">
        <f>SUM(F17:F21)</f>
        <v>6198165.7200000007</v>
      </c>
    </row>
    <row r="23" spans="1:8" ht="15">
      <c r="A23" s="210" t="s">
        <v>23</v>
      </c>
      <c r="B23" s="211"/>
      <c r="C23" s="212"/>
      <c r="D23" s="216"/>
      <c r="E23" s="217">
        <f>E22+E14</f>
        <v>2465.37</v>
      </c>
      <c r="F23" s="218">
        <f>F22+F14</f>
        <v>43957852.189999998</v>
      </c>
      <c r="G23" s="129"/>
      <c r="H23" s="129"/>
    </row>
    <row r="24" spans="1:8" ht="89.25">
      <c r="A24" s="87"/>
      <c r="B24" s="87"/>
      <c r="C24" s="57" t="s">
        <v>150</v>
      </c>
      <c r="D24" s="3"/>
      <c r="E24" s="4"/>
      <c r="F24" s="14"/>
      <c r="G24" s="129"/>
      <c r="H24" s="129"/>
    </row>
    <row r="25" spans="1:8" ht="15">
      <c r="A25" s="152" t="s">
        <v>33</v>
      </c>
      <c r="B25" s="153"/>
      <c r="C25" s="153"/>
      <c r="D25" s="153"/>
      <c r="E25" s="153"/>
      <c r="F25" s="154"/>
      <c r="G25" s="129"/>
      <c r="H25" s="129"/>
    </row>
    <row r="26" spans="1:8" ht="15">
      <c r="A26" s="159" t="s">
        <v>35</v>
      </c>
      <c r="B26" s="184"/>
      <c r="C26" s="160"/>
      <c r="D26" s="81"/>
      <c r="E26" s="81"/>
      <c r="F26" s="81"/>
      <c r="G26" s="129"/>
      <c r="H26" s="129"/>
    </row>
    <row r="27" spans="1:8" ht="63.75" customHeight="1">
      <c r="A27" s="62" t="s">
        <v>30</v>
      </c>
      <c r="B27" s="62" t="s">
        <v>58</v>
      </c>
      <c r="C27" s="198" t="s">
        <v>31</v>
      </c>
      <c r="D27" s="3">
        <v>426</v>
      </c>
      <c r="E27" s="112">
        <v>163</v>
      </c>
      <c r="F27" s="130">
        <v>4073916</v>
      </c>
      <c r="G27" s="129"/>
      <c r="H27" s="129"/>
    </row>
    <row r="28" spans="1:8" ht="25.5">
      <c r="A28" s="62" t="s">
        <v>32</v>
      </c>
      <c r="B28" s="87"/>
      <c r="C28" s="200"/>
      <c r="D28" s="3">
        <v>219</v>
      </c>
      <c r="E28" s="112">
        <v>10</v>
      </c>
      <c r="F28" s="130">
        <v>7833344.8899999997</v>
      </c>
      <c r="G28" s="129"/>
      <c r="H28" s="129"/>
    </row>
    <row r="29" spans="1:8" ht="15">
      <c r="A29" s="62"/>
      <c r="B29" s="87"/>
      <c r="C29" s="57" t="s">
        <v>37</v>
      </c>
      <c r="D29" s="3"/>
      <c r="E29" s="4">
        <f>E28+E27</f>
        <v>173</v>
      </c>
      <c r="F29" s="14">
        <f>F28+F27</f>
        <v>11907260.890000001</v>
      </c>
      <c r="G29" s="129"/>
      <c r="H29" s="129"/>
    </row>
    <row r="30" spans="1:8" ht="15">
      <c r="A30" s="152" t="s">
        <v>34</v>
      </c>
      <c r="B30" s="153"/>
      <c r="C30" s="153"/>
      <c r="D30" s="153"/>
      <c r="E30" s="153"/>
      <c r="F30" s="153"/>
      <c r="G30" s="129"/>
      <c r="H30" s="129"/>
    </row>
    <row r="31" spans="1:8" ht="15">
      <c r="A31" s="159" t="s">
        <v>36</v>
      </c>
      <c r="B31" s="184"/>
      <c r="C31" s="160"/>
      <c r="D31" s="3"/>
      <c r="E31" s="4"/>
      <c r="F31" s="85"/>
      <c r="G31" s="129"/>
      <c r="H31" s="129"/>
    </row>
    <row r="32" spans="1:8" ht="75.75" customHeight="1">
      <c r="A32" s="161" t="s">
        <v>135</v>
      </c>
      <c r="B32" s="161" t="s">
        <v>59</v>
      </c>
      <c r="C32" s="202" t="s">
        <v>31</v>
      </c>
      <c r="D32" s="3">
        <v>325</v>
      </c>
      <c r="E32" s="112">
        <v>26</v>
      </c>
      <c r="F32" s="203">
        <v>1208407.44</v>
      </c>
      <c r="G32" s="131"/>
      <c r="H32" s="129"/>
    </row>
    <row r="33" spans="1:8" ht="15">
      <c r="A33" s="161"/>
      <c r="B33" s="161"/>
      <c r="C33" s="202"/>
      <c r="D33" s="75">
        <v>426</v>
      </c>
      <c r="E33" s="75">
        <v>0.2</v>
      </c>
      <c r="F33" s="203"/>
      <c r="G33" s="131"/>
      <c r="H33" s="129"/>
    </row>
    <row r="34" spans="1:8" ht="15">
      <c r="A34" s="38"/>
      <c r="B34" s="38"/>
      <c r="C34" s="57" t="s">
        <v>38</v>
      </c>
      <c r="D34" s="38"/>
      <c r="E34" s="89">
        <f>SUM(E32:E33)</f>
        <v>26.2</v>
      </c>
      <c r="F34" s="88">
        <f>F32</f>
        <v>1208407.44</v>
      </c>
      <c r="G34" s="131"/>
      <c r="H34" s="129"/>
    </row>
    <row r="35" spans="1:8" ht="15">
      <c r="A35" s="210" t="s">
        <v>39</v>
      </c>
      <c r="B35" s="211"/>
      <c r="C35" s="212"/>
      <c r="D35" s="216"/>
      <c r="E35" s="217">
        <f>E29+E34</f>
        <v>199.2</v>
      </c>
      <c r="F35" s="218">
        <f>F34+F29</f>
        <v>13115668.33</v>
      </c>
      <c r="G35" s="131"/>
      <c r="H35" s="129"/>
    </row>
    <row r="36" spans="1:8" ht="76.5">
      <c r="A36" s="87"/>
      <c r="B36" s="87"/>
      <c r="C36" s="57" t="s">
        <v>149</v>
      </c>
      <c r="D36" s="3"/>
      <c r="E36" s="4"/>
      <c r="F36" s="14"/>
      <c r="G36" s="131"/>
      <c r="H36" s="129"/>
    </row>
    <row r="37" spans="1:8" ht="15">
      <c r="A37" s="201" t="s">
        <v>40</v>
      </c>
      <c r="B37" s="201"/>
      <c r="C37" s="201"/>
      <c r="D37" s="201"/>
      <c r="E37" s="201"/>
      <c r="F37" s="201"/>
      <c r="G37" s="131"/>
      <c r="H37" s="129"/>
    </row>
    <row r="38" spans="1:8" ht="15">
      <c r="A38" s="193" t="s">
        <v>41</v>
      </c>
      <c r="B38" s="193"/>
      <c r="C38" s="193"/>
      <c r="D38" s="3"/>
      <c r="E38" s="4"/>
      <c r="F38" s="14"/>
      <c r="G38" s="131"/>
      <c r="H38" s="129"/>
    </row>
    <row r="39" spans="1:8" ht="76.5">
      <c r="A39" s="120" t="s">
        <v>29</v>
      </c>
      <c r="B39" s="120" t="s">
        <v>57</v>
      </c>
      <c r="C39" s="132" t="s">
        <v>44</v>
      </c>
      <c r="D39" s="75">
        <v>426</v>
      </c>
      <c r="E39" s="75">
        <v>430</v>
      </c>
      <c r="F39" s="35">
        <v>11675632</v>
      </c>
      <c r="G39" s="131"/>
      <c r="H39" s="129"/>
    </row>
    <row r="40" spans="1:8" ht="38.25">
      <c r="A40" s="120" t="s">
        <v>134</v>
      </c>
      <c r="B40" s="120"/>
      <c r="C40" s="132"/>
      <c r="D40" s="75"/>
      <c r="E40" s="75"/>
      <c r="F40" s="35">
        <v>19751896.32</v>
      </c>
      <c r="G40" s="131"/>
      <c r="H40" s="129"/>
    </row>
    <row r="41" spans="1:8" ht="15" customHeight="1">
      <c r="A41" s="75"/>
      <c r="B41" s="133"/>
      <c r="C41" s="133" t="s">
        <v>42</v>
      </c>
      <c r="D41" s="133"/>
      <c r="E41" s="58">
        <f>E39</f>
        <v>430</v>
      </c>
      <c r="F41" s="134">
        <f>F40+F39</f>
        <v>31427528.32</v>
      </c>
      <c r="G41" s="131"/>
      <c r="H41" s="129"/>
    </row>
    <row r="42" spans="1:8" ht="15">
      <c r="A42" s="185" t="s">
        <v>33</v>
      </c>
      <c r="B42" s="185"/>
      <c r="C42" s="185"/>
      <c r="D42" s="185"/>
      <c r="E42" s="185"/>
      <c r="F42" s="185"/>
      <c r="G42" s="131"/>
      <c r="H42" s="129"/>
    </row>
    <row r="43" spans="1:8" ht="15" customHeight="1">
      <c r="A43" s="193" t="s">
        <v>41</v>
      </c>
      <c r="B43" s="193"/>
      <c r="C43" s="193"/>
      <c r="D43" s="128"/>
      <c r="E43" s="128"/>
      <c r="F43" s="128"/>
      <c r="G43" s="131"/>
      <c r="H43" s="129"/>
    </row>
    <row r="44" spans="1:8" ht="76.5">
      <c r="A44" s="120" t="s">
        <v>29</v>
      </c>
      <c r="B44" s="120" t="s">
        <v>61</v>
      </c>
      <c r="C44" s="132" t="s">
        <v>43</v>
      </c>
      <c r="D44" s="75">
        <v>426</v>
      </c>
      <c r="E44" s="75">
        <v>16</v>
      </c>
      <c r="F44" s="35">
        <v>832487</v>
      </c>
      <c r="G44" s="131"/>
      <c r="H44" s="129"/>
    </row>
    <row r="45" spans="1:8" ht="51">
      <c r="A45" s="120" t="s">
        <v>133</v>
      </c>
      <c r="B45" s="120"/>
      <c r="C45" s="132"/>
      <c r="D45" s="75"/>
      <c r="E45" s="75"/>
      <c r="F45" s="35">
        <v>664912.57999999996</v>
      </c>
      <c r="G45" s="131"/>
      <c r="H45" s="129"/>
    </row>
    <row r="46" spans="1:8" ht="15">
      <c r="A46" s="96"/>
      <c r="B46" s="38"/>
      <c r="C46" s="38" t="s">
        <v>45</v>
      </c>
      <c r="D46" s="38"/>
      <c r="E46" s="128">
        <f>E44</f>
        <v>16</v>
      </c>
      <c r="F46" s="135">
        <f>F45+F44</f>
        <v>1497399.58</v>
      </c>
      <c r="G46" s="131"/>
      <c r="H46" s="136"/>
    </row>
    <row r="47" spans="1:8" ht="15">
      <c r="A47" s="210" t="s">
        <v>46</v>
      </c>
      <c r="B47" s="211"/>
      <c r="C47" s="212"/>
      <c r="D47" s="213"/>
      <c r="E47" s="214">
        <f>E46+E41</f>
        <v>446</v>
      </c>
      <c r="F47" s="215">
        <f>F46+F41</f>
        <v>32924927.899999999</v>
      </c>
      <c r="G47" s="131"/>
      <c r="H47" s="136"/>
    </row>
    <row r="48" spans="1:8" ht="63.75">
      <c r="A48" s="38"/>
      <c r="B48" s="38"/>
      <c r="C48" s="57" t="s">
        <v>145</v>
      </c>
      <c r="D48" s="38"/>
      <c r="E48" s="38"/>
      <c r="F48" s="38"/>
      <c r="G48" s="48"/>
      <c r="H48" s="48"/>
    </row>
    <row r="49" spans="1:8">
      <c r="A49" s="186"/>
      <c r="B49" s="187"/>
      <c r="C49" s="187"/>
      <c r="D49" s="187"/>
      <c r="E49" s="187"/>
      <c r="F49" s="194"/>
      <c r="G49" s="48"/>
      <c r="H49" s="48"/>
    </row>
    <row r="50" spans="1:8" ht="16.5" customHeight="1">
      <c r="A50" s="155" t="s">
        <v>29</v>
      </c>
      <c r="B50" s="155" t="s">
        <v>60</v>
      </c>
      <c r="C50" s="198" t="s">
        <v>48</v>
      </c>
      <c r="D50" s="75">
        <v>159</v>
      </c>
      <c r="E50" s="75">
        <v>201.89</v>
      </c>
      <c r="F50" s="195">
        <v>15491476</v>
      </c>
      <c r="G50" s="48"/>
      <c r="H50" s="48"/>
    </row>
    <row r="51" spans="1:8">
      <c r="A51" s="183"/>
      <c r="B51" s="183"/>
      <c r="C51" s="199"/>
      <c r="D51" s="75">
        <v>114</v>
      </c>
      <c r="E51" s="75">
        <v>537.52</v>
      </c>
      <c r="F51" s="196"/>
      <c r="G51" s="48"/>
      <c r="H51" s="48"/>
    </row>
    <row r="52" spans="1:8">
      <c r="A52" s="156"/>
      <c r="B52" s="156"/>
      <c r="C52" s="199"/>
      <c r="D52" s="37">
        <v>89</v>
      </c>
      <c r="E52" s="37">
        <v>555.94000000000005</v>
      </c>
      <c r="F52" s="197"/>
      <c r="G52" s="48"/>
      <c r="H52" s="48"/>
    </row>
    <row r="53" spans="1:8" ht="51">
      <c r="A53" s="124" t="s">
        <v>132</v>
      </c>
      <c r="B53" s="137"/>
      <c r="C53" s="200"/>
      <c r="D53" s="37"/>
      <c r="E53" s="37"/>
      <c r="F53" s="138">
        <v>7802116.9699999997</v>
      </c>
      <c r="G53" s="48"/>
      <c r="H53" s="48"/>
    </row>
    <row r="54" spans="1:8">
      <c r="A54" s="7"/>
      <c r="B54" s="7"/>
      <c r="C54" s="7" t="s">
        <v>50</v>
      </c>
      <c r="D54" s="3"/>
      <c r="E54" s="4">
        <f>SUM(E50:E53)</f>
        <v>1295.3499999999999</v>
      </c>
      <c r="F54" s="14">
        <f>F53+F50</f>
        <v>23293592.969999999</v>
      </c>
      <c r="G54" s="48"/>
      <c r="H54" s="48"/>
    </row>
    <row r="55" spans="1:8">
      <c r="A55" s="210" t="s">
        <v>51</v>
      </c>
      <c r="B55" s="211"/>
      <c r="C55" s="212"/>
      <c r="D55" s="219"/>
      <c r="E55" s="225">
        <f>E54</f>
        <v>1295.3499999999999</v>
      </c>
      <c r="F55" s="215">
        <f>F54</f>
        <v>23293592.969999999</v>
      </c>
      <c r="G55" s="48"/>
      <c r="H55" s="48"/>
    </row>
    <row r="56" spans="1:8" ht="76.5">
      <c r="A56" s="38"/>
      <c r="B56" s="38"/>
      <c r="C56" s="57" t="s">
        <v>148</v>
      </c>
      <c r="D56" s="38"/>
      <c r="E56" s="38"/>
      <c r="F56" s="38"/>
    </row>
    <row r="57" spans="1:8">
      <c r="A57" s="186" t="s">
        <v>18</v>
      </c>
      <c r="B57" s="187"/>
      <c r="C57" s="187"/>
      <c r="D57" s="187"/>
      <c r="E57" s="187"/>
      <c r="F57" s="194"/>
    </row>
    <row r="58" spans="1:8">
      <c r="A58" s="179" t="s">
        <v>54</v>
      </c>
      <c r="B58" s="181"/>
      <c r="C58" s="128"/>
      <c r="D58" s="128"/>
      <c r="E58" s="128"/>
      <c r="F58" s="128"/>
    </row>
    <row r="59" spans="1:8" ht="62.25" customHeight="1">
      <c r="A59" s="5" t="s">
        <v>131</v>
      </c>
      <c r="B59" s="94" t="s">
        <v>59</v>
      </c>
      <c r="C59" s="132" t="s">
        <v>115</v>
      </c>
      <c r="D59" s="38"/>
      <c r="E59" s="38"/>
      <c r="F59" s="35">
        <v>752945.48</v>
      </c>
    </row>
    <row r="60" spans="1:8">
      <c r="A60" s="38"/>
      <c r="B60" s="38"/>
      <c r="C60" s="38" t="s">
        <v>55</v>
      </c>
      <c r="D60" s="38"/>
      <c r="E60" s="38"/>
      <c r="F60" s="88">
        <f>F59</f>
        <v>752945.48</v>
      </c>
    </row>
    <row r="61" spans="1:8">
      <c r="A61" s="186" t="s">
        <v>27</v>
      </c>
      <c r="B61" s="187"/>
      <c r="C61" s="187"/>
      <c r="D61" s="187"/>
      <c r="E61" s="187"/>
      <c r="F61" s="194"/>
    </row>
    <row r="62" spans="1:8">
      <c r="A62" s="179" t="s">
        <v>53</v>
      </c>
      <c r="B62" s="181"/>
      <c r="C62" s="128"/>
      <c r="D62" s="128"/>
      <c r="E62" s="128"/>
      <c r="F62" s="128"/>
    </row>
    <row r="63" spans="1:8" ht="64.5" customHeight="1">
      <c r="A63" s="120" t="s">
        <v>130</v>
      </c>
      <c r="B63" s="94" t="s">
        <v>59</v>
      </c>
      <c r="C63" s="132" t="s">
        <v>115</v>
      </c>
      <c r="D63" s="75">
        <v>820</v>
      </c>
      <c r="E63" s="75">
        <v>67</v>
      </c>
      <c r="F63" s="35">
        <v>13746143.02</v>
      </c>
    </row>
    <row r="64" spans="1:8">
      <c r="A64" s="5"/>
      <c r="B64" s="5"/>
      <c r="C64" s="38" t="s">
        <v>49</v>
      </c>
      <c r="D64" s="75"/>
      <c r="E64" s="75"/>
      <c r="F64" s="88">
        <f>F63</f>
        <v>13746143.02</v>
      </c>
    </row>
    <row r="65" spans="1:9">
      <c r="A65" s="152" t="s">
        <v>74</v>
      </c>
      <c r="B65" s="153"/>
      <c r="C65" s="153"/>
      <c r="D65" s="153"/>
      <c r="E65" s="153"/>
      <c r="F65" s="154"/>
    </row>
    <row r="66" spans="1:9">
      <c r="A66" s="159" t="s">
        <v>53</v>
      </c>
      <c r="B66" s="160"/>
      <c r="C66" s="38"/>
      <c r="D66" s="75"/>
      <c r="E66" s="75"/>
      <c r="F66" s="88"/>
    </row>
    <row r="67" spans="1:9" ht="78.75" customHeight="1">
      <c r="A67" s="5" t="s">
        <v>129</v>
      </c>
      <c r="B67" s="5" t="s">
        <v>59</v>
      </c>
      <c r="C67" s="132" t="s">
        <v>116</v>
      </c>
      <c r="D67" s="75"/>
      <c r="E67" s="75"/>
      <c r="F67" s="35">
        <v>259558.96</v>
      </c>
    </row>
    <row r="68" spans="1:9">
      <c r="A68" s="159" t="s">
        <v>36</v>
      </c>
      <c r="B68" s="160"/>
      <c r="C68" s="132"/>
      <c r="D68" s="75"/>
      <c r="E68" s="75"/>
      <c r="F68" s="35"/>
    </row>
    <row r="69" spans="1:9" ht="75.75" customHeight="1">
      <c r="A69" s="5" t="s">
        <v>138</v>
      </c>
      <c r="B69" s="5" t="s">
        <v>59</v>
      </c>
      <c r="C69" s="132" t="s">
        <v>117</v>
      </c>
      <c r="D69" s="75">
        <v>820</v>
      </c>
      <c r="E69" s="75"/>
      <c r="F69" s="35">
        <v>1890953.6</v>
      </c>
    </row>
    <row r="70" spans="1:9">
      <c r="A70" s="159" t="s">
        <v>54</v>
      </c>
      <c r="B70" s="160"/>
      <c r="C70" s="38"/>
      <c r="D70" s="75"/>
      <c r="E70" s="75"/>
      <c r="F70" s="88"/>
    </row>
    <row r="71" spans="1:9" ht="76.5">
      <c r="A71" s="5" t="s">
        <v>139</v>
      </c>
      <c r="B71" s="5" t="s">
        <v>59</v>
      </c>
      <c r="C71" s="132" t="s">
        <v>116</v>
      </c>
      <c r="D71" s="75"/>
      <c r="E71" s="75"/>
      <c r="F71" s="35">
        <v>543956.81000000006</v>
      </c>
    </row>
    <row r="72" spans="1:9">
      <c r="A72" s="99"/>
      <c r="B72" s="99"/>
      <c r="C72" s="38" t="s">
        <v>118</v>
      </c>
      <c r="D72" s="38"/>
      <c r="E72" s="38"/>
      <c r="F72" s="88">
        <f>F71+F69+F67</f>
        <v>2694469.37</v>
      </c>
      <c r="G72" s="18"/>
      <c r="I72" s="92"/>
    </row>
    <row r="73" spans="1:9">
      <c r="A73" s="220" t="s">
        <v>52</v>
      </c>
      <c r="B73" s="220"/>
      <c r="C73" s="220"/>
      <c r="D73" s="213"/>
      <c r="E73" s="214">
        <f>E63</f>
        <v>67</v>
      </c>
      <c r="F73" s="221">
        <f>F72+F64+F60</f>
        <v>17193557.870000001</v>
      </c>
      <c r="G73" s="18"/>
      <c r="I73" s="92"/>
    </row>
    <row r="74" spans="1:9" ht="57" customHeight="1">
      <c r="A74" s="7"/>
      <c r="B74" s="7"/>
      <c r="C74" s="57" t="s">
        <v>146</v>
      </c>
      <c r="D74" s="3"/>
      <c r="E74" s="4"/>
      <c r="F74" s="14"/>
    </row>
    <row r="75" spans="1:9">
      <c r="A75" s="152" t="s">
        <v>33</v>
      </c>
      <c r="B75" s="153"/>
      <c r="C75" s="153"/>
      <c r="D75" s="153"/>
      <c r="E75" s="153"/>
      <c r="F75" s="154"/>
    </row>
    <row r="76" spans="1:9">
      <c r="A76" s="159" t="s">
        <v>36</v>
      </c>
      <c r="B76" s="160"/>
      <c r="C76" s="81"/>
      <c r="D76" s="81"/>
      <c r="E76" s="81"/>
      <c r="F76" s="81"/>
    </row>
    <row r="77" spans="1:9" ht="25.5" customHeight="1">
      <c r="A77" s="157" t="s">
        <v>147</v>
      </c>
      <c r="B77" s="157" t="s">
        <v>59</v>
      </c>
      <c r="C77" s="198" t="s">
        <v>56</v>
      </c>
      <c r="D77" s="75">
        <v>426</v>
      </c>
      <c r="E77" s="75">
        <v>94</v>
      </c>
      <c r="F77" s="207">
        <v>7444294.4000000004</v>
      </c>
    </row>
    <row r="78" spans="1:9">
      <c r="A78" s="158"/>
      <c r="B78" s="158"/>
      <c r="C78" s="200"/>
      <c r="D78" s="75">
        <v>159</v>
      </c>
      <c r="E78" s="75">
        <v>101</v>
      </c>
      <c r="F78" s="208"/>
    </row>
    <row r="79" spans="1:9">
      <c r="A79" s="75"/>
      <c r="B79" s="75"/>
      <c r="C79" s="57" t="s">
        <v>37</v>
      </c>
      <c r="D79" s="75"/>
      <c r="E79" s="75"/>
      <c r="F79" s="1">
        <f>F77</f>
        <v>7444294.4000000004</v>
      </c>
    </row>
    <row r="80" spans="1:9">
      <c r="A80" s="188" t="s">
        <v>74</v>
      </c>
      <c r="B80" s="189"/>
      <c r="C80" s="189"/>
      <c r="D80" s="189"/>
      <c r="E80" s="189"/>
      <c r="F80" s="192"/>
    </row>
    <row r="81" spans="1:9">
      <c r="A81" s="190" t="s">
        <v>53</v>
      </c>
      <c r="B81" s="191"/>
      <c r="C81" s="139"/>
      <c r="D81" s="75"/>
      <c r="E81" s="75"/>
      <c r="F81" s="140"/>
    </row>
    <row r="82" spans="1:9" ht="39" customHeight="1">
      <c r="A82" s="124" t="s">
        <v>127</v>
      </c>
      <c r="B82" s="126" t="s">
        <v>59</v>
      </c>
      <c r="C82" s="141" t="s">
        <v>56</v>
      </c>
      <c r="D82" s="75" t="s">
        <v>89</v>
      </c>
      <c r="E82" s="75"/>
      <c r="F82" s="140">
        <v>2596622.65</v>
      </c>
    </row>
    <row r="83" spans="1:9">
      <c r="A83" s="159" t="s">
        <v>84</v>
      </c>
      <c r="B83" s="160"/>
      <c r="C83" s="141"/>
      <c r="D83" s="75"/>
      <c r="E83" s="75"/>
      <c r="F83" s="140"/>
    </row>
    <row r="84" spans="1:9" ht="39" customHeight="1">
      <c r="A84" s="124" t="s">
        <v>125</v>
      </c>
      <c r="B84" s="126" t="s">
        <v>59</v>
      </c>
      <c r="C84" s="141" t="s">
        <v>56</v>
      </c>
      <c r="D84" s="75" t="s">
        <v>126</v>
      </c>
      <c r="E84" s="75"/>
      <c r="F84" s="140">
        <v>2033305.78</v>
      </c>
    </row>
    <row r="85" spans="1:9">
      <c r="A85" s="159" t="s">
        <v>36</v>
      </c>
      <c r="B85" s="160"/>
      <c r="C85" s="141"/>
      <c r="D85" s="75"/>
      <c r="E85" s="75"/>
      <c r="F85" s="140"/>
    </row>
    <row r="86" spans="1:9" ht="38.25">
      <c r="A86" s="124" t="s">
        <v>128</v>
      </c>
      <c r="B86" s="126" t="s">
        <v>59</v>
      </c>
      <c r="C86" s="141" t="s">
        <v>56</v>
      </c>
      <c r="D86" s="75"/>
      <c r="E86" s="75"/>
      <c r="F86" s="140">
        <v>449177.97</v>
      </c>
    </row>
    <row r="87" spans="1:9">
      <c r="A87" s="124"/>
      <c r="B87" s="126"/>
      <c r="C87" s="142" t="s">
        <v>118</v>
      </c>
      <c r="D87" s="75"/>
      <c r="E87" s="75"/>
      <c r="F87" s="143">
        <f>F86+F84+F82</f>
        <v>5079106.4000000004</v>
      </c>
    </row>
    <row r="88" spans="1:9">
      <c r="A88" s="222"/>
      <c r="B88" s="222"/>
      <c r="C88" s="223" t="s">
        <v>90</v>
      </c>
      <c r="D88" s="219"/>
      <c r="E88" s="214">
        <f>E78+E77</f>
        <v>195</v>
      </c>
      <c r="F88" s="224">
        <f>F87+F79</f>
        <v>12523400.800000001</v>
      </c>
      <c r="G88" s="18"/>
      <c r="I88" s="98"/>
    </row>
    <row r="89" spans="1:9" ht="12.75" customHeight="1">
      <c r="A89" s="159" t="s">
        <v>47</v>
      </c>
      <c r="B89" s="184"/>
      <c r="C89" s="160"/>
      <c r="D89" s="3"/>
      <c r="E89" s="4">
        <f>E88+E73+E55+E47+E35+E23</f>
        <v>4667.92</v>
      </c>
      <c r="F89" s="14">
        <f>F88+F73+F55+F47+F35+F23</f>
        <v>143009000.06</v>
      </c>
      <c r="I89" s="18"/>
    </row>
    <row r="90" spans="1:9" ht="15.75" customHeight="1">
      <c r="A90" s="159" t="s">
        <v>124</v>
      </c>
      <c r="B90" s="184"/>
      <c r="C90" s="160"/>
      <c r="D90" s="3"/>
      <c r="E90" s="112"/>
      <c r="F90" s="14"/>
      <c r="I90" s="18"/>
    </row>
    <row r="91" spans="1:9" ht="12.75" customHeight="1">
      <c r="C91" s="7" t="s">
        <v>63</v>
      </c>
      <c r="D91" s="95"/>
      <c r="E91" s="112"/>
      <c r="F91" s="14"/>
      <c r="I91" s="18"/>
    </row>
    <row r="92" spans="1:9" ht="54" customHeight="1">
      <c r="A92" s="62"/>
      <c r="B92" s="62"/>
      <c r="C92" s="87" t="s">
        <v>64</v>
      </c>
      <c r="D92" s="3"/>
      <c r="E92" s="130"/>
      <c r="F92" s="144"/>
      <c r="I92" s="18"/>
    </row>
    <row r="93" spans="1:9">
      <c r="A93" s="152" t="s">
        <v>69</v>
      </c>
      <c r="B93" s="153"/>
      <c r="C93" s="153"/>
      <c r="D93" s="153"/>
      <c r="E93" s="153"/>
      <c r="F93" s="154"/>
      <c r="I93" s="18"/>
    </row>
    <row r="94" spans="1:9">
      <c r="A94" s="193" t="s">
        <v>71</v>
      </c>
      <c r="B94" s="193"/>
      <c r="C94" s="96"/>
      <c r="D94" s="3"/>
      <c r="E94" s="130"/>
      <c r="F94" s="96"/>
      <c r="I94" s="18"/>
    </row>
    <row r="95" spans="1:9" ht="38.25">
      <c r="A95" s="62" t="s">
        <v>73</v>
      </c>
      <c r="B95" s="62" t="s">
        <v>72</v>
      </c>
      <c r="C95" s="62" t="s">
        <v>140</v>
      </c>
      <c r="D95" s="3"/>
      <c r="E95" s="130"/>
      <c r="F95" s="144">
        <v>1883304</v>
      </c>
      <c r="I95" s="18"/>
    </row>
    <row r="96" spans="1:9">
      <c r="A96" s="152" t="s">
        <v>70</v>
      </c>
      <c r="B96" s="153"/>
      <c r="C96" s="153"/>
      <c r="D96" s="153"/>
      <c r="E96" s="153"/>
      <c r="F96" s="154"/>
      <c r="I96" s="18"/>
    </row>
    <row r="97" spans="1:11">
      <c r="A97" s="159" t="s">
        <v>65</v>
      </c>
      <c r="B97" s="160"/>
      <c r="C97" s="81"/>
      <c r="D97" s="81"/>
      <c r="E97" s="81"/>
      <c r="F97" s="81"/>
      <c r="I97" s="18"/>
    </row>
    <row r="98" spans="1:11" ht="40.5" customHeight="1">
      <c r="A98" s="62" t="s">
        <v>68</v>
      </c>
      <c r="B98" s="62" t="s">
        <v>59</v>
      </c>
      <c r="C98" s="62" t="s">
        <v>78</v>
      </c>
      <c r="D98" s="3">
        <v>600</v>
      </c>
      <c r="E98" s="112">
        <v>1</v>
      </c>
      <c r="F98" s="130">
        <v>2111135.38</v>
      </c>
      <c r="I98" s="18"/>
    </row>
    <row r="99" spans="1:11">
      <c r="A99" s="201" t="s">
        <v>40</v>
      </c>
      <c r="B99" s="201"/>
      <c r="C99" s="201"/>
      <c r="D99" s="201"/>
      <c r="E99" s="201"/>
      <c r="F99" s="201"/>
      <c r="I99" s="18"/>
    </row>
    <row r="100" spans="1:11">
      <c r="A100" s="159" t="s">
        <v>65</v>
      </c>
      <c r="B100" s="160"/>
      <c r="C100" s="120"/>
      <c r="D100" s="120"/>
      <c r="E100" s="120"/>
      <c r="F100" s="120"/>
      <c r="I100" s="18"/>
      <c r="K100" s="97"/>
    </row>
    <row r="101" spans="1:11" ht="38.25">
      <c r="A101" s="62" t="s">
        <v>66</v>
      </c>
      <c r="B101" s="62" t="s">
        <v>59</v>
      </c>
      <c r="C101" s="62" t="s">
        <v>67</v>
      </c>
      <c r="D101" s="120"/>
      <c r="E101" s="120"/>
      <c r="F101" s="63">
        <v>2326459.27</v>
      </c>
      <c r="I101" s="18"/>
    </row>
    <row r="102" spans="1:11">
      <c r="A102" s="152" t="s">
        <v>27</v>
      </c>
      <c r="B102" s="153"/>
      <c r="C102" s="153"/>
      <c r="D102" s="153"/>
      <c r="E102" s="153"/>
      <c r="F102" s="154"/>
      <c r="I102" s="18"/>
    </row>
    <row r="103" spans="1:11">
      <c r="A103" s="159" t="s">
        <v>79</v>
      </c>
      <c r="B103" s="160"/>
      <c r="C103" s="122"/>
      <c r="D103" s="122"/>
      <c r="E103" s="122"/>
      <c r="F103" s="123"/>
      <c r="I103" s="18"/>
    </row>
    <row r="104" spans="1:11" ht="29.25" customHeight="1">
      <c r="A104" s="96"/>
      <c r="B104" s="113" t="s">
        <v>153</v>
      </c>
      <c r="C104" s="62" t="s">
        <v>80</v>
      </c>
      <c r="D104" s="120" t="s">
        <v>8</v>
      </c>
      <c r="E104" s="120">
        <v>1</v>
      </c>
      <c r="F104" s="63">
        <v>43641071</v>
      </c>
      <c r="G104" s="98"/>
      <c r="I104" s="18"/>
    </row>
    <row r="105" spans="1:11">
      <c r="A105" s="159" t="s">
        <v>79</v>
      </c>
      <c r="B105" s="160"/>
      <c r="C105" s="62"/>
      <c r="D105" s="120"/>
      <c r="E105" s="120"/>
      <c r="F105" s="63"/>
      <c r="G105" s="98"/>
      <c r="I105" s="18"/>
    </row>
    <row r="106" spans="1:11" ht="25.5">
      <c r="A106" s="87"/>
      <c r="B106" s="62" t="s">
        <v>154</v>
      </c>
      <c r="C106" s="62" t="s">
        <v>82</v>
      </c>
      <c r="D106" s="120" t="s">
        <v>8</v>
      </c>
      <c r="E106" s="120">
        <v>1</v>
      </c>
      <c r="F106" s="63">
        <v>12837397</v>
      </c>
      <c r="I106" s="18"/>
    </row>
    <row r="107" spans="1:11">
      <c r="A107" s="152" t="s">
        <v>74</v>
      </c>
      <c r="B107" s="153"/>
      <c r="C107" s="153"/>
      <c r="D107" s="153"/>
      <c r="E107" s="153"/>
      <c r="F107" s="154"/>
      <c r="I107" s="18"/>
    </row>
    <row r="108" spans="1:11">
      <c r="A108" s="159" t="s">
        <v>75</v>
      </c>
      <c r="B108" s="160"/>
      <c r="C108" s="120"/>
      <c r="D108" s="120"/>
      <c r="E108" s="120"/>
      <c r="F108" s="112"/>
      <c r="I108" s="18"/>
    </row>
    <row r="109" spans="1:11" ht="25.5">
      <c r="A109" s="62" t="s">
        <v>77</v>
      </c>
      <c r="B109" s="62" t="s">
        <v>59</v>
      </c>
      <c r="C109" s="62" t="s">
        <v>76</v>
      </c>
      <c r="D109" s="120"/>
      <c r="E109" s="120"/>
      <c r="F109" s="63">
        <v>930077</v>
      </c>
      <c r="I109" s="18"/>
    </row>
    <row r="110" spans="1:11">
      <c r="A110" s="159" t="s">
        <v>84</v>
      </c>
      <c r="B110" s="160"/>
      <c r="C110" s="62"/>
      <c r="D110" s="120"/>
      <c r="E110" s="120"/>
      <c r="F110" s="63"/>
      <c r="I110" s="18"/>
    </row>
    <row r="111" spans="1:11" ht="28.5" customHeight="1">
      <c r="A111" s="62" t="s">
        <v>85</v>
      </c>
      <c r="B111" s="87"/>
      <c r="C111" s="62" t="s">
        <v>122</v>
      </c>
      <c r="D111" s="120">
        <v>630</v>
      </c>
      <c r="E111" s="120">
        <v>12.3</v>
      </c>
      <c r="F111" s="63">
        <v>2769324.42</v>
      </c>
      <c r="I111" s="18"/>
    </row>
    <row r="112" spans="1:11">
      <c r="A112" s="159" t="s">
        <v>53</v>
      </c>
      <c r="B112" s="160"/>
      <c r="C112" s="62"/>
      <c r="D112" s="120"/>
      <c r="E112" s="120"/>
      <c r="F112" s="63"/>
      <c r="I112" s="18"/>
    </row>
    <row r="113" spans="1:9" ht="25.5">
      <c r="A113" s="62" t="s">
        <v>119</v>
      </c>
      <c r="B113" s="121"/>
      <c r="C113" s="62" t="s">
        <v>86</v>
      </c>
      <c r="D113" s="120">
        <v>630</v>
      </c>
      <c r="E113" s="120">
        <v>12</v>
      </c>
      <c r="F113" s="63">
        <v>1240246.04</v>
      </c>
      <c r="I113" s="18"/>
    </row>
    <row r="114" spans="1:9">
      <c r="A114" s="159" t="s">
        <v>84</v>
      </c>
      <c r="B114" s="160"/>
      <c r="C114" s="62"/>
      <c r="D114" s="120"/>
      <c r="E114" s="120"/>
      <c r="F114" s="63"/>
      <c r="I114" s="18"/>
    </row>
    <row r="115" spans="1:9" ht="38.25">
      <c r="A115" s="62" t="s">
        <v>152</v>
      </c>
      <c r="B115" s="87"/>
      <c r="C115" s="62" t="s">
        <v>122</v>
      </c>
      <c r="D115" s="120">
        <v>630</v>
      </c>
      <c r="E115" s="120">
        <v>24</v>
      </c>
      <c r="F115" s="63">
        <v>4243058.1399999997</v>
      </c>
      <c r="I115" s="18"/>
    </row>
    <row r="116" spans="1:9">
      <c r="A116" s="226"/>
      <c r="B116" s="226"/>
      <c r="C116" s="226" t="s">
        <v>87</v>
      </c>
      <c r="D116" s="227"/>
      <c r="E116" s="227"/>
      <c r="F116" s="228">
        <f>F115+F113+F111+F109+F106+F104+F101+F98+F95</f>
        <v>71982072.25</v>
      </c>
      <c r="I116" s="18"/>
    </row>
    <row r="117" spans="1:9" ht="38.25">
      <c r="A117" s="87"/>
      <c r="B117" s="87"/>
      <c r="C117" s="87" t="s">
        <v>81</v>
      </c>
      <c r="D117" s="120"/>
      <c r="E117" s="120"/>
      <c r="F117" s="63"/>
      <c r="H117" s="159"/>
      <c r="I117" s="160"/>
    </row>
    <row r="118" spans="1:9">
      <c r="A118" s="152" t="s">
        <v>40</v>
      </c>
      <c r="B118" s="153"/>
      <c r="C118" s="153"/>
      <c r="D118" s="153"/>
      <c r="E118" s="153"/>
      <c r="F118" s="154"/>
      <c r="I118" s="18"/>
    </row>
    <row r="119" spans="1:9">
      <c r="A119" s="159" t="s">
        <v>155</v>
      </c>
      <c r="B119" s="160"/>
      <c r="C119" s="81"/>
      <c r="D119" s="81"/>
      <c r="E119" s="81"/>
      <c r="F119" s="81"/>
      <c r="I119" s="18"/>
    </row>
    <row r="120" spans="1:9" ht="38.25">
      <c r="A120" s="87"/>
      <c r="B120" s="62" t="s">
        <v>156</v>
      </c>
      <c r="C120" s="62" t="s">
        <v>83</v>
      </c>
      <c r="D120" s="120" t="s">
        <v>8</v>
      </c>
      <c r="E120" s="120">
        <v>1</v>
      </c>
      <c r="F120" s="63">
        <v>5550000</v>
      </c>
      <c r="I120" s="18"/>
    </row>
    <row r="121" spans="1:9">
      <c r="A121" s="152" t="s">
        <v>74</v>
      </c>
      <c r="B121" s="153"/>
      <c r="C121" s="153"/>
      <c r="D121" s="153"/>
      <c r="E121" s="153"/>
      <c r="F121" s="154"/>
      <c r="I121" s="18"/>
    </row>
    <row r="122" spans="1:9" ht="24.75" customHeight="1">
      <c r="A122" s="152" t="s">
        <v>158</v>
      </c>
      <c r="B122" s="154"/>
      <c r="C122" s="81"/>
      <c r="D122" s="81"/>
      <c r="E122" s="81"/>
      <c r="F122" s="81"/>
      <c r="I122" s="18"/>
    </row>
    <row r="123" spans="1:9" ht="38.25">
      <c r="A123" s="87"/>
      <c r="B123" s="62" t="s">
        <v>157</v>
      </c>
      <c r="C123" s="62" t="s">
        <v>62</v>
      </c>
      <c r="D123" s="3" t="s">
        <v>8</v>
      </c>
      <c r="E123" s="130">
        <v>3</v>
      </c>
      <c r="F123" s="130">
        <v>5460000</v>
      </c>
      <c r="I123" s="18"/>
    </row>
    <row r="124" spans="1:9">
      <c r="A124" s="226"/>
      <c r="B124" s="226"/>
      <c r="C124" s="226" t="s">
        <v>88</v>
      </c>
      <c r="D124" s="227"/>
      <c r="E124" s="227"/>
      <c r="F124" s="228">
        <f>F123+F120</f>
        <v>11010000</v>
      </c>
      <c r="I124" s="18"/>
    </row>
    <row r="125" spans="1:9" ht="25.5">
      <c r="A125" s="226"/>
      <c r="B125" s="226"/>
      <c r="C125" s="226" t="s">
        <v>159</v>
      </c>
      <c r="D125" s="227"/>
      <c r="E125" s="227"/>
      <c r="F125" s="228">
        <f>F124+F116</f>
        <v>82992072.25</v>
      </c>
      <c r="I125" s="18"/>
    </row>
    <row r="126" spans="1:9">
      <c r="A126" s="48"/>
      <c r="B126" s="48"/>
      <c r="C126" s="48"/>
      <c r="D126" s="48"/>
      <c r="E126" s="48"/>
      <c r="F126" s="48"/>
      <c r="I126" s="18"/>
    </row>
    <row r="127" spans="1:9" ht="12.75" customHeight="1">
      <c r="A127" s="39"/>
      <c r="B127" s="40"/>
      <c r="C127" s="41"/>
      <c r="D127" s="162"/>
      <c r="E127" s="162"/>
      <c r="F127" s="42"/>
    </row>
  </sheetData>
  <mergeCells count="77">
    <mergeCell ref="A75:F75"/>
    <mergeCell ref="D127:E127"/>
    <mergeCell ref="A89:C89"/>
    <mergeCell ref="A76:B76"/>
    <mergeCell ref="C77:C78"/>
    <mergeCell ref="B77:B78"/>
    <mergeCell ref="A77:A78"/>
    <mergeCell ref="F77:F78"/>
    <mergeCell ref="A90:C90"/>
    <mergeCell ref="A99:F99"/>
    <mergeCell ref="A100:B100"/>
    <mergeCell ref="A96:F96"/>
    <mergeCell ref="A97:B97"/>
    <mergeCell ref="A93:F93"/>
    <mergeCell ref="A83:B83"/>
    <mergeCell ref="A85:B85"/>
    <mergeCell ref="A1:F1"/>
    <mergeCell ref="A2:F2"/>
    <mergeCell ref="A3:F3"/>
    <mergeCell ref="A7:F7"/>
    <mergeCell ref="A23:C23"/>
    <mergeCell ref="C17:C21"/>
    <mergeCell ref="B17:B20"/>
    <mergeCell ref="A8:C8"/>
    <mergeCell ref="C9:C13"/>
    <mergeCell ref="F9:F12"/>
    <mergeCell ref="A15:F15"/>
    <mergeCell ref="A9:A12"/>
    <mergeCell ref="B9:B12"/>
    <mergeCell ref="A37:F37"/>
    <mergeCell ref="A38:C38"/>
    <mergeCell ref="A43:C43"/>
    <mergeCell ref="A16:C16"/>
    <mergeCell ref="A26:C26"/>
    <mergeCell ref="A31:C31"/>
    <mergeCell ref="C32:C33"/>
    <mergeCell ref="A32:A33"/>
    <mergeCell ref="B32:B33"/>
    <mergeCell ref="A17:A20"/>
    <mergeCell ref="C27:C28"/>
    <mergeCell ref="A25:F25"/>
    <mergeCell ref="A30:F30"/>
    <mergeCell ref="F32:F33"/>
    <mergeCell ref="A35:C35"/>
    <mergeCell ref="A42:F42"/>
    <mergeCell ref="A47:C47"/>
    <mergeCell ref="F50:F52"/>
    <mergeCell ref="B50:B52"/>
    <mergeCell ref="A50:A52"/>
    <mergeCell ref="A49:F49"/>
    <mergeCell ref="C50:C53"/>
    <mergeCell ref="A61:F61"/>
    <mergeCell ref="A55:C55"/>
    <mergeCell ref="A73:C73"/>
    <mergeCell ref="A62:B62"/>
    <mergeCell ref="A57:F57"/>
    <mergeCell ref="A58:B58"/>
    <mergeCell ref="A65:F65"/>
    <mergeCell ref="A66:B66"/>
    <mergeCell ref="A68:B68"/>
    <mergeCell ref="A70:B70"/>
    <mergeCell ref="H117:I117"/>
    <mergeCell ref="A110:B110"/>
    <mergeCell ref="A122:B122"/>
    <mergeCell ref="A81:B81"/>
    <mergeCell ref="A80:F80"/>
    <mergeCell ref="A107:F107"/>
    <mergeCell ref="A108:B108"/>
    <mergeCell ref="A102:F102"/>
    <mergeCell ref="A103:B103"/>
    <mergeCell ref="A105:B105"/>
    <mergeCell ref="A121:F121"/>
    <mergeCell ref="A118:F118"/>
    <mergeCell ref="A119:B119"/>
    <mergeCell ref="A94:B94"/>
    <mergeCell ref="A112:B112"/>
    <mergeCell ref="A114:B114"/>
  </mergeCells>
  <pageMargins left="0.70866141732283472" right="0" top="0.35433070866141736" bottom="0.35433070866141736" header="0.31496062992125984" footer="0.31496062992125984"/>
  <pageSetup paperSize="9" scale="97" orientation="portrait" r:id="rId1"/>
  <rowBreaks count="2" manualBreakCount="2">
    <brk id="62" max="5" man="1"/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Отведение сточных вод</vt:lpstr>
      <vt:lpstr>Водопровод </vt:lpstr>
      <vt:lpstr>Передача и распределение ТЭ</vt:lpstr>
      <vt:lpstr>'Отведение сточных вод'!Область_печати</vt:lpstr>
      <vt:lpstr>'Передача и распределение ТЭ'!Область_печати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2023-04-11T10:12:42Z</dcterms:modified>
</cp:coreProperties>
</file>